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Проф брус" sheetId="1" r:id="rId1"/>
  </sheets>
  <definedNames>
    <definedName name="Excel_BuiltIn__FilterDatabase_2">"$#ССЫЛ!.$A$1:$D$15"</definedName>
    <definedName name="Excel_BuiltIn__FilterDatabase_3">"$#ССЫЛ!.$A$2:$K$15"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2">#REF!</definedName>
    <definedName name="Excel_BuiltIn__FilterDatabase_5">#REF!</definedName>
    <definedName name="Excel_BuiltIn__FilterDatabase_9">#REF!</definedName>
    <definedName name="Длодло">#REF!</definedName>
    <definedName name="_xlnm.Print_Area" localSheetId="0">'Проф брус'!$A$1:$L$35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/>
  <c r="G26" l="1"/>
  <c r="F26" s="1"/>
  <c r="G25"/>
  <c r="F34" l="1"/>
  <c r="F33"/>
  <c r="F32"/>
  <c r="C27"/>
  <c r="C26"/>
  <c r="H25"/>
  <c r="F18"/>
  <c r="G18" s="1"/>
  <c r="I18" s="1"/>
  <c r="C18"/>
  <c r="E18" s="1"/>
  <c r="F17"/>
  <c r="H17" s="1"/>
  <c r="C17"/>
  <c r="F16"/>
  <c r="G16" s="1"/>
  <c r="I16" s="1"/>
  <c r="C16"/>
  <c r="L15"/>
  <c r="F15"/>
  <c r="G15" s="1"/>
  <c r="I15" s="1"/>
  <c r="C15"/>
  <c r="F9"/>
  <c r="H9" s="1"/>
  <c r="C9"/>
  <c r="F8"/>
  <c r="G8" s="1"/>
  <c r="I8" s="1"/>
  <c r="C8"/>
  <c r="F7"/>
  <c r="H7" s="1"/>
  <c r="C7"/>
  <c r="F6"/>
  <c r="H6" s="1"/>
  <c r="C6"/>
  <c r="G27"/>
  <c r="F27" s="1"/>
  <c r="E15" l="1"/>
  <c r="E8"/>
  <c r="G17"/>
  <c r="I17" s="1"/>
  <c r="E16"/>
  <c r="H16"/>
  <c r="H18"/>
  <c r="F25"/>
  <c r="H15"/>
  <c r="H8"/>
  <c r="H27"/>
  <c r="E6"/>
  <c r="G6"/>
  <c r="I6" s="1"/>
  <c r="E17"/>
  <c r="L6"/>
  <c r="E7"/>
  <c r="E9"/>
  <c r="G7"/>
  <c r="I7" s="1"/>
  <c r="G9"/>
  <c r="I9" s="1"/>
  <c r="H26" l="1"/>
</calcChain>
</file>

<file path=xl/sharedStrings.xml><?xml version="1.0" encoding="utf-8"?>
<sst xmlns="http://schemas.openxmlformats.org/spreadsheetml/2006/main" count="104" uniqueCount="49">
  <si>
    <r>
      <t xml:space="preserve">     Брус профилированный из массива </t>
    </r>
    <r>
      <rPr>
        <b/>
        <sz val="20"/>
        <color indexed="10"/>
        <rFont val="Calibri"/>
        <family val="2"/>
        <charset val="204"/>
      </rPr>
      <t>сосны</t>
    </r>
    <r>
      <rPr>
        <b/>
        <sz val="20"/>
        <color indexed="8"/>
        <rFont val="Calibri"/>
        <family val="2"/>
        <charset val="204"/>
      </rPr>
      <t xml:space="preserve"> </t>
    </r>
  </si>
  <si>
    <t>Размеры заготовки бруса</t>
  </si>
  <si>
    <t>Кол-во шт. L=6м            в 1 м3</t>
  </si>
  <si>
    <r>
      <t>Размеры профилированного бруса</t>
    </r>
    <r>
      <rPr>
        <b/>
        <sz val="20"/>
        <color indexed="10"/>
        <rFont val="Arial"/>
        <family val="2"/>
        <charset val="204"/>
      </rPr>
      <t>*</t>
    </r>
    <r>
      <rPr>
        <b/>
        <sz val="9"/>
        <color indexed="8"/>
        <rFont val="Arial"/>
        <family val="2"/>
        <charset val="204"/>
      </rPr>
      <t>, мм</t>
    </r>
  </si>
  <si>
    <t>Цена, руб. за 1 шт. длиной 6 м</t>
  </si>
  <si>
    <t>Цена естественной влажности                              руб./1 м³</t>
  </si>
  <si>
    <t>Цена камерной сушки                         руб./1 м³</t>
  </si>
  <si>
    <t>Цена домокомплекта естественной влажности                    руб./1 м³</t>
  </si>
  <si>
    <t>Цена домокомплекта камерной сушки                  руб./1 м³</t>
  </si>
  <si>
    <t>позиция</t>
  </si>
  <si>
    <t>цена на  заготовку сосны</t>
  </si>
  <si>
    <t>в 1м3</t>
  </si>
  <si>
    <t>бруса*, мм</t>
  </si>
  <si>
    <t>за 1 шт. длиной 6 м</t>
  </si>
  <si>
    <t>руб./1 м³</t>
  </si>
  <si>
    <t>стандарт</t>
  </si>
  <si>
    <t>100х150</t>
  </si>
  <si>
    <t>90х140</t>
  </si>
  <si>
    <t>другие сеч.</t>
  </si>
  <si>
    <t>150х150</t>
  </si>
  <si>
    <t>140х140</t>
  </si>
  <si>
    <t>200х150</t>
  </si>
  <si>
    <t>190х140</t>
  </si>
  <si>
    <t>200х200</t>
  </si>
  <si>
    <t>190х190</t>
  </si>
  <si>
    <r>
      <t xml:space="preserve">     Брус профилированный из массива</t>
    </r>
    <r>
      <rPr>
        <b/>
        <sz val="20"/>
        <color indexed="10"/>
        <rFont val="Calibri"/>
        <family val="2"/>
        <charset val="204"/>
      </rPr>
      <t xml:space="preserve"> кедра</t>
    </r>
  </si>
  <si>
    <t>цена на  заготовку кедр</t>
  </si>
  <si>
    <t>Важно: при изготовлении домокомплекта с разными сечениями бруса + 500 руб/м3 к каждому дополнительному сечению., при изготовлении других сечений + 1000 р/м3 * - допустимая погрешность указанного размера +/- 6 % (Претензии по геометрическим параметрам профилированного бруса принимаются только при получении на производстве)</t>
  </si>
  <si>
    <t xml:space="preserve">     МИНИ-Брус 40х140(130)</t>
  </si>
  <si>
    <t>Материала</t>
  </si>
  <si>
    <t>Цена домок-та 2    руб./1 м³</t>
  </si>
  <si>
    <t>50х150</t>
  </si>
  <si>
    <t>40х140(130)</t>
  </si>
  <si>
    <t>КЕДР</t>
  </si>
  <si>
    <t>40х140</t>
  </si>
  <si>
    <t>СОСНА</t>
  </si>
  <si>
    <t>ЁЛКА</t>
  </si>
  <si>
    <t>Клееный брус</t>
  </si>
  <si>
    <t>Стандартные сечения</t>
  </si>
  <si>
    <t>Материала (НАРУЖНАЯ ЛАМЕЛЬ)</t>
  </si>
  <si>
    <t>Цена домокомплекта  руб./1 м³</t>
  </si>
  <si>
    <t>156х135(125), 196х135(125), 216х135(125), 156х185(175), 196х185(175), 216х185(175)</t>
  </si>
  <si>
    <t>не стандартные сечения от 70000 р/м3</t>
  </si>
  <si>
    <t>Цены действительны на -</t>
  </si>
  <si>
    <t>Термобрус</t>
  </si>
  <si>
    <t>135х180(170)</t>
  </si>
  <si>
    <t>135х135(125)</t>
  </si>
  <si>
    <t>Цена домокомплекта КЕДР руб./1 м³</t>
  </si>
  <si>
    <t>Цена домокомплекта СОСНА руб./1 м³</t>
  </si>
</sst>
</file>

<file path=xl/styles.xml><?xml version="1.0" encoding="utf-8"?>
<styleSheet xmlns="http://schemas.openxmlformats.org/spreadsheetml/2006/main">
  <fonts count="15">
    <font>
      <sz val="10"/>
      <name val="Arial Cyr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20"/>
      <color indexed="10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4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name val="Arial Cyr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left"/>
    </xf>
    <xf numFmtId="1" fontId="0" fillId="0" borderId="2" xfId="0" applyNumberFormat="1" applyBorder="1"/>
    <xf numFmtId="1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9" fillId="0" borderId="18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0" fillId="0" borderId="0" xfId="0" applyNumberFormat="1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4" fillId="0" borderId="0" xfId="0" applyFont="1" applyBorder="1"/>
    <xf numFmtId="0" fontId="0" fillId="0" borderId="41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textRotation="90"/>
    </xf>
    <xf numFmtId="0" fontId="11" fillId="0" borderId="21" xfId="0" applyFont="1" applyBorder="1" applyAlignment="1">
      <alignment horizontal="center" vertical="center" textRotation="90"/>
    </xf>
    <xf numFmtId="0" fontId="11" fillId="0" borderId="22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3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/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20</xdr:row>
      <xdr:rowOff>114300</xdr:rowOff>
    </xdr:from>
    <xdr:to>
      <xdr:col>11</xdr:col>
      <xdr:colOff>809625</xdr:colOff>
      <xdr:row>27</xdr:row>
      <xdr:rowOff>123825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xmlns="" id="{94D8BEA2-EE17-45C1-80AD-21A5374F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77150" y="6762750"/>
          <a:ext cx="28670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zoomScaleNormal="100" zoomScaleSheetLayoutView="75" workbookViewId="0"/>
  </sheetViews>
  <sheetFormatPr defaultRowHeight="12.75"/>
  <cols>
    <col min="1" max="1" width="10" customWidth="1"/>
    <col min="2" max="2" width="9" customWidth="1"/>
    <col min="3" max="3" width="10" customWidth="1"/>
    <col min="4" max="5" width="14" customWidth="1"/>
    <col min="6" max="7" width="17" style="5" customWidth="1"/>
    <col min="8" max="8" width="14" customWidth="1"/>
    <col min="9" max="9" width="17" customWidth="1"/>
    <col min="10" max="10" width="4" customWidth="1"/>
    <col min="11" max="11" width="13" customWidth="1"/>
    <col min="12" max="12" width="15.140625" customWidth="1"/>
    <col min="254" max="254" width="7" customWidth="1"/>
    <col min="255" max="255" width="10" customWidth="1"/>
    <col min="256" max="256" width="9" customWidth="1"/>
    <col min="257" max="257" width="10" customWidth="1"/>
    <col min="258" max="259" width="14" customWidth="1"/>
    <col min="260" max="261" width="17" customWidth="1"/>
    <col min="262" max="262" width="14" customWidth="1"/>
    <col min="263" max="263" width="17" customWidth="1"/>
    <col min="264" max="264" width="4" customWidth="1"/>
    <col min="265" max="265" width="13" customWidth="1"/>
    <col min="266" max="266" width="15.140625" customWidth="1"/>
    <col min="510" max="510" width="7" customWidth="1"/>
    <col min="511" max="511" width="10" customWidth="1"/>
    <col min="512" max="512" width="9" customWidth="1"/>
    <col min="513" max="513" width="10" customWidth="1"/>
    <col min="514" max="515" width="14" customWidth="1"/>
    <col min="516" max="517" width="17" customWidth="1"/>
    <col min="518" max="518" width="14" customWidth="1"/>
    <col min="519" max="519" width="17" customWidth="1"/>
    <col min="520" max="520" width="4" customWidth="1"/>
    <col min="521" max="521" width="13" customWidth="1"/>
    <col min="522" max="522" width="15.140625" customWidth="1"/>
    <col min="766" max="766" width="7" customWidth="1"/>
    <col min="767" max="767" width="10" customWidth="1"/>
    <col min="768" max="768" width="9" customWidth="1"/>
    <col min="769" max="769" width="10" customWidth="1"/>
    <col min="770" max="771" width="14" customWidth="1"/>
    <col min="772" max="773" width="17" customWidth="1"/>
    <col min="774" max="774" width="14" customWidth="1"/>
    <col min="775" max="775" width="17" customWidth="1"/>
    <col min="776" max="776" width="4" customWidth="1"/>
    <col min="777" max="777" width="13" customWidth="1"/>
    <col min="778" max="778" width="15.140625" customWidth="1"/>
    <col min="1022" max="1022" width="7" customWidth="1"/>
    <col min="1023" max="1023" width="10" customWidth="1"/>
    <col min="1024" max="1024" width="9" customWidth="1"/>
    <col min="1025" max="1025" width="10" customWidth="1"/>
    <col min="1026" max="1027" width="14" customWidth="1"/>
    <col min="1028" max="1029" width="17" customWidth="1"/>
    <col min="1030" max="1030" width="14" customWidth="1"/>
    <col min="1031" max="1031" width="17" customWidth="1"/>
    <col min="1032" max="1032" width="4" customWidth="1"/>
    <col min="1033" max="1033" width="13" customWidth="1"/>
    <col min="1034" max="1034" width="15.140625" customWidth="1"/>
    <col min="1278" max="1278" width="7" customWidth="1"/>
    <col min="1279" max="1279" width="10" customWidth="1"/>
    <col min="1280" max="1280" width="9" customWidth="1"/>
    <col min="1281" max="1281" width="10" customWidth="1"/>
    <col min="1282" max="1283" width="14" customWidth="1"/>
    <col min="1284" max="1285" width="17" customWidth="1"/>
    <col min="1286" max="1286" width="14" customWidth="1"/>
    <col min="1287" max="1287" width="17" customWidth="1"/>
    <col min="1288" max="1288" width="4" customWidth="1"/>
    <col min="1289" max="1289" width="13" customWidth="1"/>
    <col min="1290" max="1290" width="15.140625" customWidth="1"/>
    <col min="1534" max="1534" width="7" customWidth="1"/>
    <col min="1535" max="1535" width="10" customWidth="1"/>
    <col min="1536" max="1536" width="9" customWidth="1"/>
    <col min="1537" max="1537" width="10" customWidth="1"/>
    <col min="1538" max="1539" width="14" customWidth="1"/>
    <col min="1540" max="1541" width="17" customWidth="1"/>
    <col min="1542" max="1542" width="14" customWidth="1"/>
    <col min="1543" max="1543" width="17" customWidth="1"/>
    <col min="1544" max="1544" width="4" customWidth="1"/>
    <col min="1545" max="1545" width="13" customWidth="1"/>
    <col min="1546" max="1546" width="15.140625" customWidth="1"/>
    <col min="1790" max="1790" width="7" customWidth="1"/>
    <col min="1791" max="1791" width="10" customWidth="1"/>
    <col min="1792" max="1792" width="9" customWidth="1"/>
    <col min="1793" max="1793" width="10" customWidth="1"/>
    <col min="1794" max="1795" width="14" customWidth="1"/>
    <col min="1796" max="1797" width="17" customWidth="1"/>
    <col min="1798" max="1798" width="14" customWidth="1"/>
    <col min="1799" max="1799" width="17" customWidth="1"/>
    <col min="1800" max="1800" width="4" customWidth="1"/>
    <col min="1801" max="1801" width="13" customWidth="1"/>
    <col min="1802" max="1802" width="15.140625" customWidth="1"/>
    <col min="2046" max="2046" width="7" customWidth="1"/>
    <col min="2047" max="2047" width="10" customWidth="1"/>
    <col min="2048" max="2048" width="9" customWidth="1"/>
    <col min="2049" max="2049" width="10" customWidth="1"/>
    <col min="2050" max="2051" width="14" customWidth="1"/>
    <col min="2052" max="2053" width="17" customWidth="1"/>
    <col min="2054" max="2054" width="14" customWidth="1"/>
    <col min="2055" max="2055" width="17" customWidth="1"/>
    <col min="2056" max="2056" width="4" customWidth="1"/>
    <col min="2057" max="2057" width="13" customWidth="1"/>
    <col min="2058" max="2058" width="15.140625" customWidth="1"/>
    <col min="2302" max="2302" width="7" customWidth="1"/>
    <col min="2303" max="2303" width="10" customWidth="1"/>
    <col min="2304" max="2304" width="9" customWidth="1"/>
    <col min="2305" max="2305" width="10" customWidth="1"/>
    <col min="2306" max="2307" width="14" customWidth="1"/>
    <col min="2308" max="2309" width="17" customWidth="1"/>
    <col min="2310" max="2310" width="14" customWidth="1"/>
    <col min="2311" max="2311" width="17" customWidth="1"/>
    <col min="2312" max="2312" width="4" customWidth="1"/>
    <col min="2313" max="2313" width="13" customWidth="1"/>
    <col min="2314" max="2314" width="15.140625" customWidth="1"/>
    <col min="2558" max="2558" width="7" customWidth="1"/>
    <col min="2559" max="2559" width="10" customWidth="1"/>
    <col min="2560" max="2560" width="9" customWidth="1"/>
    <col min="2561" max="2561" width="10" customWidth="1"/>
    <col min="2562" max="2563" width="14" customWidth="1"/>
    <col min="2564" max="2565" width="17" customWidth="1"/>
    <col min="2566" max="2566" width="14" customWidth="1"/>
    <col min="2567" max="2567" width="17" customWidth="1"/>
    <col min="2568" max="2568" width="4" customWidth="1"/>
    <col min="2569" max="2569" width="13" customWidth="1"/>
    <col min="2570" max="2570" width="15.140625" customWidth="1"/>
    <col min="2814" max="2814" width="7" customWidth="1"/>
    <col min="2815" max="2815" width="10" customWidth="1"/>
    <col min="2816" max="2816" width="9" customWidth="1"/>
    <col min="2817" max="2817" width="10" customWidth="1"/>
    <col min="2818" max="2819" width="14" customWidth="1"/>
    <col min="2820" max="2821" width="17" customWidth="1"/>
    <col min="2822" max="2822" width="14" customWidth="1"/>
    <col min="2823" max="2823" width="17" customWidth="1"/>
    <col min="2824" max="2824" width="4" customWidth="1"/>
    <col min="2825" max="2825" width="13" customWidth="1"/>
    <col min="2826" max="2826" width="15.140625" customWidth="1"/>
    <col min="3070" max="3070" width="7" customWidth="1"/>
    <col min="3071" max="3071" width="10" customWidth="1"/>
    <col min="3072" max="3072" width="9" customWidth="1"/>
    <col min="3073" max="3073" width="10" customWidth="1"/>
    <col min="3074" max="3075" width="14" customWidth="1"/>
    <col min="3076" max="3077" width="17" customWidth="1"/>
    <col min="3078" max="3078" width="14" customWidth="1"/>
    <col min="3079" max="3079" width="17" customWidth="1"/>
    <col min="3080" max="3080" width="4" customWidth="1"/>
    <col min="3081" max="3081" width="13" customWidth="1"/>
    <col min="3082" max="3082" width="15.140625" customWidth="1"/>
    <col min="3326" max="3326" width="7" customWidth="1"/>
    <col min="3327" max="3327" width="10" customWidth="1"/>
    <col min="3328" max="3328" width="9" customWidth="1"/>
    <col min="3329" max="3329" width="10" customWidth="1"/>
    <col min="3330" max="3331" width="14" customWidth="1"/>
    <col min="3332" max="3333" width="17" customWidth="1"/>
    <col min="3334" max="3334" width="14" customWidth="1"/>
    <col min="3335" max="3335" width="17" customWidth="1"/>
    <col min="3336" max="3336" width="4" customWidth="1"/>
    <col min="3337" max="3337" width="13" customWidth="1"/>
    <col min="3338" max="3338" width="15.140625" customWidth="1"/>
    <col min="3582" max="3582" width="7" customWidth="1"/>
    <col min="3583" max="3583" width="10" customWidth="1"/>
    <col min="3584" max="3584" width="9" customWidth="1"/>
    <col min="3585" max="3585" width="10" customWidth="1"/>
    <col min="3586" max="3587" width="14" customWidth="1"/>
    <col min="3588" max="3589" width="17" customWidth="1"/>
    <col min="3590" max="3590" width="14" customWidth="1"/>
    <col min="3591" max="3591" width="17" customWidth="1"/>
    <col min="3592" max="3592" width="4" customWidth="1"/>
    <col min="3593" max="3593" width="13" customWidth="1"/>
    <col min="3594" max="3594" width="15.140625" customWidth="1"/>
    <col min="3838" max="3838" width="7" customWidth="1"/>
    <col min="3839" max="3839" width="10" customWidth="1"/>
    <col min="3840" max="3840" width="9" customWidth="1"/>
    <col min="3841" max="3841" width="10" customWidth="1"/>
    <col min="3842" max="3843" width="14" customWidth="1"/>
    <col min="3844" max="3845" width="17" customWidth="1"/>
    <col min="3846" max="3846" width="14" customWidth="1"/>
    <col min="3847" max="3847" width="17" customWidth="1"/>
    <col min="3848" max="3848" width="4" customWidth="1"/>
    <col min="3849" max="3849" width="13" customWidth="1"/>
    <col min="3850" max="3850" width="15.140625" customWidth="1"/>
    <col min="4094" max="4094" width="7" customWidth="1"/>
    <col min="4095" max="4095" width="10" customWidth="1"/>
    <col min="4096" max="4096" width="9" customWidth="1"/>
    <col min="4097" max="4097" width="10" customWidth="1"/>
    <col min="4098" max="4099" width="14" customWidth="1"/>
    <col min="4100" max="4101" width="17" customWidth="1"/>
    <col min="4102" max="4102" width="14" customWidth="1"/>
    <col min="4103" max="4103" width="17" customWidth="1"/>
    <col min="4104" max="4104" width="4" customWidth="1"/>
    <col min="4105" max="4105" width="13" customWidth="1"/>
    <col min="4106" max="4106" width="15.140625" customWidth="1"/>
    <col min="4350" max="4350" width="7" customWidth="1"/>
    <col min="4351" max="4351" width="10" customWidth="1"/>
    <col min="4352" max="4352" width="9" customWidth="1"/>
    <col min="4353" max="4353" width="10" customWidth="1"/>
    <col min="4354" max="4355" width="14" customWidth="1"/>
    <col min="4356" max="4357" width="17" customWidth="1"/>
    <col min="4358" max="4358" width="14" customWidth="1"/>
    <col min="4359" max="4359" width="17" customWidth="1"/>
    <col min="4360" max="4360" width="4" customWidth="1"/>
    <col min="4361" max="4361" width="13" customWidth="1"/>
    <col min="4362" max="4362" width="15.140625" customWidth="1"/>
    <col min="4606" max="4606" width="7" customWidth="1"/>
    <col min="4607" max="4607" width="10" customWidth="1"/>
    <col min="4608" max="4608" width="9" customWidth="1"/>
    <col min="4609" max="4609" width="10" customWidth="1"/>
    <col min="4610" max="4611" width="14" customWidth="1"/>
    <col min="4612" max="4613" width="17" customWidth="1"/>
    <col min="4614" max="4614" width="14" customWidth="1"/>
    <col min="4615" max="4615" width="17" customWidth="1"/>
    <col min="4616" max="4616" width="4" customWidth="1"/>
    <col min="4617" max="4617" width="13" customWidth="1"/>
    <col min="4618" max="4618" width="15.140625" customWidth="1"/>
    <col min="4862" max="4862" width="7" customWidth="1"/>
    <col min="4863" max="4863" width="10" customWidth="1"/>
    <col min="4864" max="4864" width="9" customWidth="1"/>
    <col min="4865" max="4865" width="10" customWidth="1"/>
    <col min="4866" max="4867" width="14" customWidth="1"/>
    <col min="4868" max="4869" width="17" customWidth="1"/>
    <col min="4870" max="4870" width="14" customWidth="1"/>
    <col min="4871" max="4871" width="17" customWidth="1"/>
    <col min="4872" max="4872" width="4" customWidth="1"/>
    <col min="4873" max="4873" width="13" customWidth="1"/>
    <col min="4874" max="4874" width="15.140625" customWidth="1"/>
    <col min="5118" max="5118" width="7" customWidth="1"/>
    <col min="5119" max="5119" width="10" customWidth="1"/>
    <col min="5120" max="5120" width="9" customWidth="1"/>
    <col min="5121" max="5121" width="10" customWidth="1"/>
    <col min="5122" max="5123" width="14" customWidth="1"/>
    <col min="5124" max="5125" width="17" customWidth="1"/>
    <col min="5126" max="5126" width="14" customWidth="1"/>
    <col min="5127" max="5127" width="17" customWidth="1"/>
    <col min="5128" max="5128" width="4" customWidth="1"/>
    <col min="5129" max="5129" width="13" customWidth="1"/>
    <col min="5130" max="5130" width="15.140625" customWidth="1"/>
    <col min="5374" max="5374" width="7" customWidth="1"/>
    <col min="5375" max="5375" width="10" customWidth="1"/>
    <col min="5376" max="5376" width="9" customWidth="1"/>
    <col min="5377" max="5377" width="10" customWidth="1"/>
    <col min="5378" max="5379" width="14" customWidth="1"/>
    <col min="5380" max="5381" width="17" customWidth="1"/>
    <col min="5382" max="5382" width="14" customWidth="1"/>
    <col min="5383" max="5383" width="17" customWidth="1"/>
    <col min="5384" max="5384" width="4" customWidth="1"/>
    <col min="5385" max="5385" width="13" customWidth="1"/>
    <col min="5386" max="5386" width="15.140625" customWidth="1"/>
    <col min="5630" max="5630" width="7" customWidth="1"/>
    <col min="5631" max="5631" width="10" customWidth="1"/>
    <col min="5632" max="5632" width="9" customWidth="1"/>
    <col min="5633" max="5633" width="10" customWidth="1"/>
    <col min="5634" max="5635" width="14" customWidth="1"/>
    <col min="5636" max="5637" width="17" customWidth="1"/>
    <col min="5638" max="5638" width="14" customWidth="1"/>
    <col min="5639" max="5639" width="17" customWidth="1"/>
    <col min="5640" max="5640" width="4" customWidth="1"/>
    <col min="5641" max="5641" width="13" customWidth="1"/>
    <col min="5642" max="5642" width="15.140625" customWidth="1"/>
    <col min="5886" max="5886" width="7" customWidth="1"/>
    <col min="5887" max="5887" width="10" customWidth="1"/>
    <col min="5888" max="5888" width="9" customWidth="1"/>
    <col min="5889" max="5889" width="10" customWidth="1"/>
    <col min="5890" max="5891" width="14" customWidth="1"/>
    <col min="5892" max="5893" width="17" customWidth="1"/>
    <col min="5894" max="5894" width="14" customWidth="1"/>
    <col min="5895" max="5895" width="17" customWidth="1"/>
    <col min="5896" max="5896" width="4" customWidth="1"/>
    <col min="5897" max="5897" width="13" customWidth="1"/>
    <col min="5898" max="5898" width="15.140625" customWidth="1"/>
    <col min="6142" max="6142" width="7" customWidth="1"/>
    <col min="6143" max="6143" width="10" customWidth="1"/>
    <col min="6144" max="6144" width="9" customWidth="1"/>
    <col min="6145" max="6145" width="10" customWidth="1"/>
    <col min="6146" max="6147" width="14" customWidth="1"/>
    <col min="6148" max="6149" width="17" customWidth="1"/>
    <col min="6150" max="6150" width="14" customWidth="1"/>
    <col min="6151" max="6151" width="17" customWidth="1"/>
    <col min="6152" max="6152" width="4" customWidth="1"/>
    <col min="6153" max="6153" width="13" customWidth="1"/>
    <col min="6154" max="6154" width="15.140625" customWidth="1"/>
    <col min="6398" max="6398" width="7" customWidth="1"/>
    <col min="6399" max="6399" width="10" customWidth="1"/>
    <col min="6400" max="6400" width="9" customWidth="1"/>
    <col min="6401" max="6401" width="10" customWidth="1"/>
    <col min="6402" max="6403" width="14" customWidth="1"/>
    <col min="6404" max="6405" width="17" customWidth="1"/>
    <col min="6406" max="6406" width="14" customWidth="1"/>
    <col min="6407" max="6407" width="17" customWidth="1"/>
    <col min="6408" max="6408" width="4" customWidth="1"/>
    <col min="6409" max="6409" width="13" customWidth="1"/>
    <col min="6410" max="6410" width="15.140625" customWidth="1"/>
    <col min="6654" max="6654" width="7" customWidth="1"/>
    <col min="6655" max="6655" width="10" customWidth="1"/>
    <col min="6656" max="6656" width="9" customWidth="1"/>
    <col min="6657" max="6657" width="10" customWidth="1"/>
    <col min="6658" max="6659" width="14" customWidth="1"/>
    <col min="6660" max="6661" width="17" customWidth="1"/>
    <col min="6662" max="6662" width="14" customWidth="1"/>
    <col min="6663" max="6663" width="17" customWidth="1"/>
    <col min="6664" max="6664" width="4" customWidth="1"/>
    <col min="6665" max="6665" width="13" customWidth="1"/>
    <col min="6666" max="6666" width="15.140625" customWidth="1"/>
    <col min="6910" max="6910" width="7" customWidth="1"/>
    <col min="6911" max="6911" width="10" customWidth="1"/>
    <col min="6912" max="6912" width="9" customWidth="1"/>
    <col min="6913" max="6913" width="10" customWidth="1"/>
    <col min="6914" max="6915" width="14" customWidth="1"/>
    <col min="6916" max="6917" width="17" customWidth="1"/>
    <col min="6918" max="6918" width="14" customWidth="1"/>
    <col min="6919" max="6919" width="17" customWidth="1"/>
    <col min="6920" max="6920" width="4" customWidth="1"/>
    <col min="6921" max="6921" width="13" customWidth="1"/>
    <col min="6922" max="6922" width="15.140625" customWidth="1"/>
    <col min="7166" max="7166" width="7" customWidth="1"/>
    <col min="7167" max="7167" width="10" customWidth="1"/>
    <col min="7168" max="7168" width="9" customWidth="1"/>
    <col min="7169" max="7169" width="10" customWidth="1"/>
    <col min="7170" max="7171" width="14" customWidth="1"/>
    <col min="7172" max="7173" width="17" customWidth="1"/>
    <col min="7174" max="7174" width="14" customWidth="1"/>
    <col min="7175" max="7175" width="17" customWidth="1"/>
    <col min="7176" max="7176" width="4" customWidth="1"/>
    <col min="7177" max="7177" width="13" customWidth="1"/>
    <col min="7178" max="7178" width="15.140625" customWidth="1"/>
    <col min="7422" max="7422" width="7" customWidth="1"/>
    <col min="7423" max="7423" width="10" customWidth="1"/>
    <col min="7424" max="7424" width="9" customWidth="1"/>
    <col min="7425" max="7425" width="10" customWidth="1"/>
    <col min="7426" max="7427" width="14" customWidth="1"/>
    <col min="7428" max="7429" width="17" customWidth="1"/>
    <col min="7430" max="7430" width="14" customWidth="1"/>
    <col min="7431" max="7431" width="17" customWidth="1"/>
    <col min="7432" max="7432" width="4" customWidth="1"/>
    <col min="7433" max="7433" width="13" customWidth="1"/>
    <col min="7434" max="7434" width="15.140625" customWidth="1"/>
    <col min="7678" max="7678" width="7" customWidth="1"/>
    <col min="7679" max="7679" width="10" customWidth="1"/>
    <col min="7680" max="7680" width="9" customWidth="1"/>
    <col min="7681" max="7681" width="10" customWidth="1"/>
    <col min="7682" max="7683" width="14" customWidth="1"/>
    <col min="7684" max="7685" width="17" customWidth="1"/>
    <col min="7686" max="7686" width="14" customWidth="1"/>
    <col min="7687" max="7687" width="17" customWidth="1"/>
    <col min="7688" max="7688" width="4" customWidth="1"/>
    <col min="7689" max="7689" width="13" customWidth="1"/>
    <col min="7690" max="7690" width="15.140625" customWidth="1"/>
    <col min="7934" max="7934" width="7" customWidth="1"/>
    <col min="7935" max="7935" width="10" customWidth="1"/>
    <col min="7936" max="7936" width="9" customWidth="1"/>
    <col min="7937" max="7937" width="10" customWidth="1"/>
    <col min="7938" max="7939" width="14" customWidth="1"/>
    <col min="7940" max="7941" width="17" customWidth="1"/>
    <col min="7942" max="7942" width="14" customWidth="1"/>
    <col min="7943" max="7943" width="17" customWidth="1"/>
    <col min="7944" max="7944" width="4" customWidth="1"/>
    <col min="7945" max="7945" width="13" customWidth="1"/>
    <col min="7946" max="7946" width="15.140625" customWidth="1"/>
    <col min="8190" max="8190" width="7" customWidth="1"/>
    <col min="8191" max="8191" width="10" customWidth="1"/>
    <col min="8192" max="8192" width="9" customWidth="1"/>
    <col min="8193" max="8193" width="10" customWidth="1"/>
    <col min="8194" max="8195" width="14" customWidth="1"/>
    <col min="8196" max="8197" width="17" customWidth="1"/>
    <col min="8198" max="8198" width="14" customWidth="1"/>
    <col min="8199" max="8199" width="17" customWidth="1"/>
    <col min="8200" max="8200" width="4" customWidth="1"/>
    <col min="8201" max="8201" width="13" customWidth="1"/>
    <col min="8202" max="8202" width="15.140625" customWidth="1"/>
    <col min="8446" max="8446" width="7" customWidth="1"/>
    <col min="8447" max="8447" width="10" customWidth="1"/>
    <col min="8448" max="8448" width="9" customWidth="1"/>
    <col min="8449" max="8449" width="10" customWidth="1"/>
    <col min="8450" max="8451" width="14" customWidth="1"/>
    <col min="8452" max="8453" width="17" customWidth="1"/>
    <col min="8454" max="8454" width="14" customWidth="1"/>
    <col min="8455" max="8455" width="17" customWidth="1"/>
    <col min="8456" max="8456" width="4" customWidth="1"/>
    <col min="8457" max="8457" width="13" customWidth="1"/>
    <col min="8458" max="8458" width="15.140625" customWidth="1"/>
    <col min="8702" max="8702" width="7" customWidth="1"/>
    <col min="8703" max="8703" width="10" customWidth="1"/>
    <col min="8704" max="8704" width="9" customWidth="1"/>
    <col min="8705" max="8705" width="10" customWidth="1"/>
    <col min="8706" max="8707" width="14" customWidth="1"/>
    <col min="8708" max="8709" width="17" customWidth="1"/>
    <col min="8710" max="8710" width="14" customWidth="1"/>
    <col min="8711" max="8711" width="17" customWidth="1"/>
    <col min="8712" max="8712" width="4" customWidth="1"/>
    <col min="8713" max="8713" width="13" customWidth="1"/>
    <col min="8714" max="8714" width="15.140625" customWidth="1"/>
    <col min="8958" max="8958" width="7" customWidth="1"/>
    <col min="8959" max="8959" width="10" customWidth="1"/>
    <col min="8960" max="8960" width="9" customWidth="1"/>
    <col min="8961" max="8961" width="10" customWidth="1"/>
    <col min="8962" max="8963" width="14" customWidth="1"/>
    <col min="8964" max="8965" width="17" customWidth="1"/>
    <col min="8966" max="8966" width="14" customWidth="1"/>
    <col min="8967" max="8967" width="17" customWidth="1"/>
    <col min="8968" max="8968" width="4" customWidth="1"/>
    <col min="8969" max="8969" width="13" customWidth="1"/>
    <col min="8970" max="8970" width="15.140625" customWidth="1"/>
    <col min="9214" max="9214" width="7" customWidth="1"/>
    <col min="9215" max="9215" width="10" customWidth="1"/>
    <col min="9216" max="9216" width="9" customWidth="1"/>
    <col min="9217" max="9217" width="10" customWidth="1"/>
    <col min="9218" max="9219" width="14" customWidth="1"/>
    <col min="9220" max="9221" width="17" customWidth="1"/>
    <col min="9222" max="9222" width="14" customWidth="1"/>
    <col min="9223" max="9223" width="17" customWidth="1"/>
    <col min="9224" max="9224" width="4" customWidth="1"/>
    <col min="9225" max="9225" width="13" customWidth="1"/>
    <col min="9226" max="9226" width="15.140625" customWidth="1"/>
    <col min="9470" max="9470" width="7" customWidth="1"/>
    <col min="9471" max="9471" width="10" customWidth="1"/>
    <col min="9472" max="9472" width="9" customWidth="1"/>
    <col min="9473" max="9473" width="10" customWidth="1"/>
    <col min="9474" max="9475" width="14" customWidth="1"/>
    <col min="9476" max="9477" width="17" customWidth="1"/>
    <col min="9478" max="9478" width="14" customWidth="1"/>
    <col min="9479" max="9479" width="17" customWidth="1"/>
    <col min="9480" max="9480" width="4" customWidth="1"/>
    <col min="9481" max="9481" width="13" customWidth="1"/>
    <col min="9482" max="9482" width="15.140625" customWidth="1"/>
    <col min="9726" max="9726" width="7" customWidth="1"/>
    <col min="9727" max="9727" width="10" customWidth="1"/>
    <col min="9728" max="9728" width="9" customWidth="1"/>
    <col min="9729" max="9729" width="10" customWidth="1"/>
    <col min="9730" max="9731" width="14" customWidth="1"/>
    <col min="9732" max="9733" width="17" customWidth="1"/>
    <col min="9734" max="9734" width="14" customWidth="1"/>
    <col min="9735" max="9735" width="17" customWidth="1"/>
    <col min="9736" max="9736" width="4" customWidth="1"/>
    <col min="9737" max="9737" width="13" customWidth="1"/>
    <col min="9738" max="9738" width="15.140625" customWidth="1"/>
    <col min="9982" max="9982" width="7" customWidth="1"/>
    <col min="9983" max="9983" width="10" customWidth="1"/>
    <col min="9984" max="9984" width="9" customWidth="1"/>
    <col min="9985" max="9985" width="10" customWidth="1"/>
    <col min="9986" max="9987" width="14" customWidth="1"/>
    <col min="9988" max="9989" width="17" customWidth="1"/>
    <col min="9990" max="9990" width="14" customWidth="1"/>
    <col min="9991" max="9991" width="17" customWidth="1"/>
    <col min="9992" max="9992" width="4" customWidth="1"/>
    <col min="9993" max="9993" width="13" customWidth="1"/>
    <col min="9994" max="9994" width="15.140625" customWidth="1"/>
    <col min="10238" max="10238" width="7" customWidth="1"/>
    <col min="10239" max="10239" width="10" customWidth="1"/>
    <col min="10240" max="10240" width="9" customWidth="1"/>
    <col min="10241" max="10241" width="10" customWidth="1"/>
    <col min="10242" max="10243" width="14" customWidth="1"/>
    <col min="10244" max="10245" width="17" customWidth="1"/>
    <col min="10246" max="10246" width="14" customWidth="1"/>
    <col min="10247" max="10247" width="17" customWidth="1"/>
    <col min="10248" max="10248" width="4" customWidth="1"/>
    <col min="10249" max="10249" width="13" customWidth="1"/>
    <col min="10250" max="10250" width="15.140625" customWidth="1"/>
    <col min="10494" max="10494" width="7" customWidth="1"/>
    <col min="10495" max="10495" width="10" customWidth="1"/>
    <col min="10496" max="10496" width="9" customWidth="1"/>
    <col min="10497" max="10497" width="10" customWidth="1"/>
    <col min="10498" max="10499" width="14" customWidth="1"/>
    <col min="10500" max="10501" width="17" customWidth="1"/>
    <col min="10502" max="10502" width="14" customWidth="1"/>
    <col min="10503" max="10503" width="17" customWidth="1"/>
    <col min="10504" max="10504" width="4" customWidth="1"/>
    <col min="10505" max="10505" width="13" customWidth="1"/>
    <col min="10506" max="10506" width="15.140625" customWidth="1"/>
    <col min="10750" max="10750" width="7" customWidth="1"/>
    <col min="10751" max="10751" width="10" customWidth="1"/>
    <col min="10752" max="10752" width="9" customWidth="1"/>
    <col min="10753" max="10753" width="10" customWidth="1"/>
    <col min="10754" max="10755" width="14" customWidth="1"/>
    <col min="10756" max="10757" width="17" customWidth="1"/>
    <col min="10758" max="10758" width="14" customWidth="1"/>
    <col min="10759" max="10759" width="17" customWidth="1"/>
    <col min="10760" max="10760" width="4" customWidth="1"/>
    <col min="10761" max="10761" width="13" customWidth="1"/>
    <col min="10762" max="10762" width="15.140625" customWidth="1"/>
    <col min="11006" max="11006" width="7" customWidth="1"/>
    <col min="11007" max="11007" width="10" customWidth="1"/>
    <col min="11008" max="11008" width="9" customWidth="1"/>
    <col min="11009" max="11009" width="10" customWidth="1"/>
    <col min="11010" max="11011" width="14" customWidth="1"/>
    <col min="11012" max="11013" width="17" customWidth="1"/>
    <col min="11014" max="11014" width="14" customWidth="1"/>
    <col min="11015" max="11015" width="17" customWidth="1"/>
    <col min="11016" max="11016" width="4" customWidth="1"/>
    <col min="11017" max="11017" width="13" customWidth="1"/>
    <col min="11018" max="11018" width="15.140625" customWidth="1"/>
    <col min="11262" max="11262" width="7" customWidth="1"/>
    <col min="11263" max="11263" width="10" customWidth="1"/>
    <col min="11264" max="11264" width="9" customWidth="1"/>
    <col min="11265" max="11265" width="10" customWidth="1"/>
    <col min="11266" max="11267" width="14" customWidth="1"/>
    <col min="11268" max="11269" width="17" customWidth="1"/>
    <col min="11270" max="11270" width="14" customWidth="1"/>
    <col min="11271" max="11271" width="17" customWidth="1"/>
    <col min="11272" max="11272" width="4" customWidth="1"/>
    <col min="11273" max="11273" width="13" customWidth="1"/>
    <col min="11274" max="11274" width="15.140625" customWidth="1"/>
    <col min="11518" max="11518" width="7" customWidth="1"/>
    <col min="11519" max="11519" width="10" customWidth="1"/>
    <col min="11520" max="11520" width="9" customWidth="1"/>
    <col min="11521" max="11521" width="10" customWidth="1"/>
    <col min="11522" max="11523" width="14" customWidth="1"/>
    <col min="11524" max="11525" width="17" customWidth="1"/>
    <col min="11526" max="11526" width="14" customWidth="1"/>
    <col min="11527" max="11527" width="17" customWidth="1"/>
    <col min="11528" max="11528" width="4" customWidth="1"/>
    <col min="11529" max="11529" width="13" customWidth="1"/>
    <col min="11530" max="11530" width="15.140625" customWidth="1"/>
    <col min="11774" max="11774" width="7" customWidth="1"/>
    <col min="11775" max="11775" width="10" customWidth="1"/>
    <col min="11776" max="11776" width="9" customWidth="1"/>
    <col min="11777" max="11777" width="10" customWidth="1"/>
    <col min="11778" max="11779" width="14" customWidth="1"/>
    <col min="11780" max="11781" width="17" customWidth="1"/>
    <col min="11782" max="11782" width="14" customWidth="1"/>
    <col min="11783" max="11783" width="17" customWidth="1"/>
    <col min="11784" max="11784" width="4" customWidth="1"/>
    <col min="11785" max="11785" width="13" customWidth="1"/>
    <col min="11786" max="11786" width="15.140625" customWidth="1"/>
    <col min="12030" max="12030" width="7" customWidth="1"/>
    <col min="12031" max="12031" width="10" customWidth="1"/>
    <col min="12032" max="12032" width="9" customWidth="1"/>
    <col min="12033" max="12033" width="10" customWidth="1"/>
    <col min="12034" max="12035" width="14" customWidth="1"/>
    <col min="12036" max="12037" width="17" customWidth="1"/>
    <col min="12038" max="12038" width="14" customWidth="1"/>
    <col min="12039" max="12039" width="17" customWidth="1"/>
    <col min="12040" max="12040" width="4" customWidth="1"/>
    <col min="12041" max="12041" width="13" customWidth="1"/>
    <col min="12042" max="12042" width="15.140625" customWidth="1"/>
    <col min="12286" max="12286" width="7" customWidth="1"/>
    <col min="12287" max="12287" width="10" customWidth="1"/>
    <col min="12288" max="12288" width="9" customWidth="1"/>
    <col min="12289" max="12289" width="10" customWidth="1"/>
    <col min="12290" max="12291" width="14" customWidth="1"/>
    <col min="12292" max="12293" width="17" customWidth="1"/>
    <col min="12294" max="12294" width="14" customWidth="1"/>
    <col min="12295" max="12295" width="17" customWidth="1"/>
    <col min="12296" max="12296" width="4" customWidth="1"/>
    <col min="12297" max="12297" width="13" customWidth="1"/>
    <col min="12298" max="12298" width="15.140625" customWidth="1"/>
    <col min="12542" max="12542" width="7" customWidth="1"/>
    <col min="12543" max="12543" width="10" customWidth="1"/>
    <col min="12544" max="12544" width="9" customWidth="1"/>
    <col min="12545" max="12545" width="10" customWidth="1"/>
    <col min="12546" max="12547" width="14" customWidth="1"/>
    <col min="12548" max="12549" width="17" customWidth="1"/>
    <col min="12550" max="12550" width="14" customWidth="1"/>
    <col min="12551" max="12551" width="17" customWidth="1"/>
    <col min="12552" max="12552" width="4" customWidth="1"/>
    <col min="12553" max="12553" width="13" customWidth="1"/>
    <col min="12554" max="12554" width="15.140625" customWidth="1"/>
    <col min="12798" max="12798" width="7" customWidth="1"/>
    <col min="12799" max="12799" width="10" customWidth="1"/>
    <col min="12800" max="12800" width="9" customWidth="1"/>
    <col min="12801" max="12801" width="10" customWidth="1"/>
    <col min="12802" max="12803" width="14" customWidth="1"/>
    <col min="12804" max="12805" width="17" customWidth="1"/>
    <col min="12806" max="12806" width="14" customWidth="1"/>
    <col min="12807" max="12807" width="17" customWidth="1"/>
    <col min="12808" max="12808" width="4" customWidth="1"/>
    <col min="12809" max="12809" width="13" customWidth="1"/>
    <col min="12810" max="12810" width="15.140625" customWidth="1"/>
    <col min="13054" max="13054" width="7" customWidth="1"/>
    <col min="13055" max="13055" width="10" customWidth="1"/>
    <col min="13056" max="13056" width="9" customWidth="1"/>
    <col min="13057" max="13057" width="10" customWidth="1"/>
    <col min="13058" max="13059" width="14" customWidth="1"/>
    <col min="13060" max="13061" width="17" customWidth="1"/>
    <col min="13062" max="13062" width="14" customWidth="1"/>
    <col min="13063" max="13063" width="17" customWidth="1"/>
    <col min="13064" max="13064" width="4" customWidth="1"/>
    <col min="13065" max="13065" width="13" customWidth="1"/>
    <col min="13066" max="13066" width="15.140625" customWidth="1"/>
    <col min="13310" max="13310" width="7" customWidth="1"/>
    <col min="13311" max="13311" width="10" customWidth="1"/>
    <col min="13312" max="13312" width="9" customWidth="1"/>
    <col min="13313" max="13313" width="10" customWidth="1"/>
    <col min="13314" max="13315" width="14" customWidth="1"/>
    <col min="13316" max="13317" width="17" customWidth="1"/>
    <col min="13318" max="13318" width="14" customWidth="1"/>
    <col min="13319" max="13319" width="17" customWidth="1"/>
    <col min="13320" max="13320" width="4" customWidth="1"/>
    <col min="13321" max="13321" width="13" customWidth="1"/>
    <col min="13322" max="13322" width="15.140625" customWidth="1"/>
    <col min="13566" max="13566" width="7" customWidth="1"/>
    <col min="13567" max="13567" width="10" customWidth="1"/>
    <col min="13568" max="13568" width="9" customWidth="1"/>
    <col min="13569" max="13569" width="10" customWidth="1"/>
    <col min="13570" max="13571" width="14" customWidth="1"/>
    <col min="13572" max="13573" width="17" customWidth="1"/>
    <col min="13574" max="13574" width="14" customWidth="1"/>
    <col min="13575" max="13575" width="17" customWidth="1"/>
    <col min="13576" max="13576" width="4" customWidth="1"/>
    <col min="13577" max="13577" width="13" customWidth="1"/>
    <col min="13578" max="13578" width="15.140625" customWidth="1"/>
    <col min="13822" max="13822" width="7" customWidth="1"/>
    <col min="13823" max="13823" width="10" customWidth="1"/>
    <col min="13824" max="13824" width="9" customWidth="1"/>
    <col min="13825" max="13825" width="10" customWidth="1"/>
    <col min="13826" max="13827" width="14" customWidth="1"/>
    <col min="13828" max="13829" width="17" customWidth="1"/>
    <col min="13830" max="13830" width="14" customWidth="1"/>
    <col min="13831" max="13831" width="17" customWidth="1"/>
    <col min="13832" max="13832" width="4" customWidth="1"/>
    <col min="13833" max="13833" width="13" customWidth="1"/>
    <col min="13834" max="13834" width="15.140625" customWidth="1"/>
    <col min="14078" max="14078" width="7" customWidth="1"/>
    <col min="14079" max="14079" width="10" customWidth="1"/>
    <col min="14080" max="14080" width="9" customWidth="1"/>
    <col min="14081" max="14081" width="10" customWidth="1"/>
    <col min="14082" max="14083" width="14" customWidth="1"/>
    <col min="14084" max="14085" width="17" customWidth="1"/>
    <col min="14086" max="14086" width="14" customWidth="1"/>
    <col min="14087" max="14087" width="17" customWidth="1"/>
    <col min="14088" max="14088" width="4" customWidth="1"/>
    <col min="14089" max="14089" width="13" customWidth="1"/>
    <col min="14090" max="14090" width="15.140625" customWidth="1"/>
    <col min="14334" max="14334" width="7" customWidth="1"/>
    <col min="14335" max="14335" width="10" customWidth="1"/>
    <col min="14336" max="14336" width="9" customWidth="1"/>
    <col min="14337" max="14337" width="10" customWidth="1"/>
    <col min="14338" max="14339" width="14" customWidth="1"/>
    <col min="14340" max="14341" width="17" customWidth="1"/>
    <col min="14342" max="14342" width="14" customWidth="1"/>
    <col min="14343" max="14343" width="17" customWidth="1"/>
    <col min="14344" max="14344" width="4" customWidth="1"/>
    <col min="14345" max="14345" width="13" customWidth="1"/>
    <col min="14346" max="14346" width="15.140625" customWidth="1"/>
    <col min="14590" max="14590" width="7" customWidth="1"/>
    <col min="14591" max="14591" width="10" customWidth="1"/>
    <col min="14592" max="14592" width="9" customWidth="1"/>
    <col min="14593" max="14593" width="10" customWidth="1"/>
    <col min="14594" max="14595" width="14" customWidth="1"/>
    <col min="14596" max="14597" width="17" customWidth="1"/>
    <col min="14598" max="14598" width="14" customWidth="1"/>
    <col min="14599" max="14599" width="17" customWidth="1"/>
    <col min="14600" max="14600" width="4" customWidth="1"/>
    <col min="14601" max="14601" width="13" customWidth="1"/>
    <col min="14602" max="14602" width="15.140625" customWidth="1"/>
    <col min="14846" max="14846" width="7" customWidth="1"/>
    <col min="14847" max="14847" width="10" customWidth="1"/>
    <col min="14848" max="14848" width="9" customWidth="1"/>
    <col min="14849" max="14849" width="10" customWidth="1"/>
    <col min="14850" max="14851" width="14" customWidth="1"/>
    <col min="14852" max="14853" width="17" customWidth="1"/>
    <col min="14854" max="14854" width="14" customWidth="1"/>
    <col min="14855" max="14855" width="17" customWidth="1"/>
    <col min="14856" max="14856" width="4" customWidth="1"/>
    <col min="14857" max="14857" width="13" customWidth="1"/>
    <col min="14858" max="14858" width="15.140625" customWidth="1"/>
    <col min="15102" max="15102" width="7" customWidth="1"/>
    <col min="15103" max="15103" width="10" customWidth="1"/>
    <col min="15104" max="15104" width="9" customWidth="1"/>
    <col min="15105" max="15105" width="10" customWidth="1"/>
    <col min="15106" max="15107" width="14" customWidth="1"/>
    <col min="15108" max="15109" width="17" customWidth="1"/>
    <col min="15110" max="15110" width="14" customWidth="1"/>
    <col min="15111" max="15111" width="17" customWidth="1"/>
    <col min="15112" max="15112" width="4" customWidth="1"/>
    <col min="15113" max="15113" width="13" customWidth="1"/>
    <col min="15114" max="15114" width="15.140625" customWidth="1"/>
    <col min="15358" max="15358" width="7" customWidth="1"/>
    <col min="15359" max="15359" width="10" customWidth="1"/>
    <col min="15360" max="15360" width="9" customWidth="1"/>
    <col min="15361" max="15361" width="10" customWidth="1"/>
    <col min="15362" max="15363" width="14" customWidth="1"/>
    <col min="15364" max="15365" width="17" customWidth="1"/>
    <col min="15366" max="15366" width="14" customWidth="1"/>
    <col min="15367" max="15367" width="17" customWidth="1"/>
    <col min="15368" max="15368" width="4" customWidth="1"/>
    <col min="15369" max="15369" width="13" customWidth="1"/>
    <col min="15370" max="15370" width="15.140625" customWidth="1"/>
    <col min="15614" max="15614" width="7" customWidth="1"/>
    <col min="15615" max="15615" width="10" customWidth="1"/>
    <col min="15616" max="15616" width="9" customWidth="1"/>
    <col min="15617" max="15617" width="10" customWidth="1"/>
    <col min="15618" max="15619" width="14" customWidth="1"/>
    <col min="15620" max="15621" width="17" customWidth="1"/>
    <col min="15622" max="15622" width="14" customWidth="1"/>
    <col min="15623" max="15623" width="17" customWidth="1"/>
    <col min="15624" max="15624" width="4" customWidth="1"/>
    <col min="15625" max="15625" width="13" customWidth="1"/>
    <col min="15626" max="15626" width="15.140625" customWidth="1"/>
    <col min="15870" max="15870" width="7" customWidth="1"/>
    <col min="15871" max="15871" width="10" customWidth="1"/>
    <col min="15872" max="15872" width="9" customWidth="1"/>
    <col min="15873" max="15873" width="10" customWidth="1"/>
    <col min="15874" max="15875" width="14" customWidth="1"/>
    <col min="15876" max="15877" width="17" customWidth="1"/>
    <col min="15878" max="15878" width="14" customWidth="1"/>
    <col min="15879" max="15879" width="17" customWidth="1"/>
    <col min="15880" max="15880" width="4" customWidth="1"/>
    <col min="15881" max="15881" width="13" customWidth="1"/>
    <col min="15882" max="15882" width="15.140625" customWidth="1"/>
    <col min="16126" max="16126" width="7" customWidth="1"/>
    <col min="16127" max="16127" width="10" customWidth="1"/>
    <col min="16128" max="16128" width="9" customWidth="1"/>
    <col min="16129" max="16129" width="10" customWidth="1"/>
    <col min="16130" max="16131" width="14" customWidth="1"/>
    <col min="16132" max="16133" width="17" customWidth="1"/>
    <col min="16134" max="16134" width="14" customWidth="1"/>
    <col min="16135" max="16135" width="17" customWidth="1"/>
    <col min="16136" max="16136" width="4" customWidth="1"/>
    <col min="16137" max="16137" width="13" customWidth="1"/>
    <col min="16138" max="16138" width="15.140625" customWidth="1"/>
  </cols>
  <sheetData>
    <row r="1" spans="1:12" ht="19.5" customHeight="1">
      <c r="A1" s="1"/>
      <c r="B1" s="1"/>
      <c r="C1" s="2" t="s">
        <v>43</v>
      </c>
      <c r="D1" s="3">
        <f ca="1">TODAY()</f>
        <v>46087</v>
      </c>
      <c r="E1" s="1"/>
      <c r="F1" s="4"/>
      <c r="G1" s="4"/>
      <c r="H1" s="1"/>
      <c r="I1" s="1"/>
      <c r="J1" s="1"/>
      <c r="K1" s="1"/>
      <c r="L1" s="27"/>
    </row>
    <row r="2" spans="1:12" ht="22.5" customHeight="1">
      <c r="A2" s="27"/>
      <c r="B2" s="28" t="s">
        <v>0</v>
      </c>
      <c r="C2" s="27"/>
      <c r="D2" s="27"/>
      <c r="E2" s="27"/>
      <c r="F2" s="29"/>
      <c r="G2" s="29"/>
      <c r="H2" s="27"/>
      <c r="I2" s="27"/>
      <c r="J2" s="27"/>
      <c r="K2" s="27"/>
      <c r="L2" s="27"/>
    </row>
    <row r="3" spans="1:12" ht="13.5" customHeight="1" thickBot="1">
      <c r="A3" s="27"/>
      <c r="B3" s="27"/>
      <c r="C3" s="27"/>
      <c r="D3" s="30"/>
      <c r="E3" s="27"/>
      <c r="F3" s="29"/>
      <c r="G3" s="29"/>
      <c r="H3" s="27"/>
      <c r="I3" s="27"/>
      <c r="J3" s="27"/>
      <c r="K3" s="27"/>
      <c r="L3" s="89"/>
    </row>
    <row r="4" spans="1:12" ht="48" customHeight="1">
      <c r="A4" s="44"/>
      <c r="B4" s="40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2" t="s">
        <v>8</v>
      </c>
      <c r="J4" s="27"/>
      <c r="K4" s="6" t="s">
        <v>9</v>
      </c>
      <c r="L4" s="7" t="s">
        <v>10</v>
      </c>
    </row>
    <row r="5" spans="1:12" ht="11.25" customHeight="1">
      <c r="A5" s="45"/>
      <c r="B5" s="41"/>
      <c r="C5" s="41" t="s">
        <v>11</v>
      </c>
      <c r="D5" s="41" t="s">
        <v>12</v>
      </c>
      <c r="E5" s="41" t="s">
        <v>13</v>
      </c>
      <c r="F5" s="41" t="s">
        <v>14</v>
      </c>
      <c r="G5" s="41" t="s">
        <v>14</v>
      </c>
      <c r="H5" s="41" t="s">
        <v>14</v>
      </c>
      <c r="I5" s="43" t="s">
        <v>14</v>
      </c>
      <c r="J5" s="27"/>
      <c r="K5" s="8" t="s">
        <v>15</v>
      </c>
      <c r="L5" s="9">
        <v>19500</v>
      </c>
    </row>
    <row r="6" spans="1:12" ht="32.25" thickBot="1">
      <c r="A6" s="10">
        <v>1</v>
      </c>
      <c r="B6" s="11" t="s">
        <v>16</v>
      </c>
      <c r="C6" s="12">
        <f>1/6/0.1/0.15</f>
        <v>11.111111111111111</v>
      </c>
      <c r="D6" s="13" t="s">
        <v>17</v>
      </c>
      <c r="E6" s="14">
        <f>F6/C6</f>
        <v>1957.5</v>
      </c>
      <c r="F6" s="15">
        <f>L5+2250</f>
        <v>21750</v>
      </c>
      <c r="G6" s="15">
        <f>F6+2500</f>
        <v>24250</v>
      </c>
      <c r="H6" s="15">
        <f>F6+4000</f>
        <v>25750</v>
      </c>
      <c r="I6" s="16">
        <f>G6+4000</f>
        <v>28250</v>
      </c>
      <c r="J6" s="27"/>
      <c r="K6" s="17" t="s">
        <v>18</v>
      </c>
      <c r="L6" s="18">
        <f>L5+1000</f>
        <v>20500</v>
      </c>
    </row>
    <row r="7" spans="1:12" ht="31.5">
      <c r="A7" s="10">
        <v>2</v>
      </c>
      <c r="B7" s="11" t="s">
        <v>19</v>
      </c>
      <c r="C7" s="12">
        <f>1/6/0.15/0.15</f>
        <v>7.4074074074074083</v>
      </c>
      <c r="D7" s="13" t="s">
        <v>20</v>
      </c>
      <c r="E7" s="14">
        <f>F7/C7</f>
        <v>2902.4999999999995</v>
      </c>
      <c r="F7" s="15">
        <f>L5+2000</f>
        <v>21500</v>
      </c>
      <c r="G7" s="15">
        <f>F7+2500</f>
        <v>24000</v>
      </c>
      <c r="H7" s="15">
        <f>F7+3000</f>
        <v>24500</v>
      </c>
      <c r="I7" s="16">
        <f>G7+3000</f>
        <v>27000</v>
      </c>
      <c r="J7" s="27"/>
      <c r="K7" s="27"/>
      <c r="L7" s="27"/>
    </row>
    <row r="8" spans="1:12" ht="31.5">
      <c r="A8" s="10">
        <v>3</v>
      </c>
      <c r="B8" s="11" t="s">
        <v>21</v>
      </c>
      <c r="C8" s="12">
        <f>1/6/0.2/0.15</f>
        <v>5.5555555555555554</v>
      </c>
      <c r="D8" s="13" t="s">
        <v>22</v>
      </c>
      <c r="E8" s="14">
        <f>F8/C8</f>
        <v>3870</v>
      </c>
      <c r="F8" s="15">
        <f>L5+2000</f>
        <v>21500</v>
      </c>
      <c r="G8" s="15">
        <f>F8+2500</f>
        <v>24000</v>
      </c>
      <c r="H8" s="15">
        <f>F8+2500</f>
        <v>24000</v>
      </c>
      <c r="I8" s="16">
        <f>G8+2500</f>
        <v>26500</v>
      </c>
      <c r="J8" s="27"/>
      <c r="K8" s="27"/>
      <c r="L8" s="27"/>
    </row>
    <row r="9" spans="1:12" ht="32.25" thickBot="1">
      <c r="A9" s="19">
        <v>4</v>
      </c>
      <c r="B9" s="20" t="s">
        <v>23</v>
      </c>
      <c r="C9" s="21">
        <f>1/6/0.2/0.2</f>
        <v>4.1666666666666661</v>
      </c>
      <c r="D9" s="22" t="s">
        <v>24</v>
      </c>
      <c r="E9" s="23">
        <f>F9/C9</f>
        <v>5160.0000000000009</v>
      </c>
      <c r="F9" s="24">
        <f>L5+2000</f>
        <v>21500</v>
      </c>
      <c r="G9" s="24">
        <f>F9+2500</f>
        <v>24000</v>
      </c>
      <c r="H9" s="24">
        <f>F9+2500</f>
        <v>24000</v>
      </c>
      <c r="I9" s="25">
        <f>G9+2500</f>
        <v>26500</v>
      </c>
      <c r="J9" s="27"/>
      <c r="K9" s="27"/>
      <c r="L9" s="27"/>
    </row>
    <row r="10" spans="1:12" ht="15.75" customHeight="1">
      <c r="A10" s="31"/>
      <c r="B10" s="32"/>
      <c r="C10" s="33"/>
      <c r="D10" s="34"/>
      <c r="E10" s="35"/>
      <c r="F10" s="36"/>
      <c r="G10" s="36"/>
      <c r="H10" s="36"/>
      <c r="I10" s="36"/>
      <c r="J10" s="27"/>
      <c r="K10" s="27"/>
      <c r="L10" s="27"/>
    </row>
    <row r="11" spans="1:12" ht="23.25" customHeight="1">
      <c r="A11" s="27"/>
      <c r="B11" s="28" t="s">
        <v>25</v>
      </c>
      <c r="C11" s="27"/>
      <c r="D11" s="27"/>
      <c r="E11" s="27"/>
      <c r="F11" s="29"/>
      <c r="G11" s="29"/>
      <c r="H11" s="27"/>
      <c r="I11" s="27"/>
      <c r="J11" s="27"/>
      <c r="K11" s="27"/>
      <c r="L11" s="27"/>
    </row>
    <row r="12" spans="1:12" ht="12.75" customHeight="1" thickBot="1">
      <c r="A12" s="27"/>
      <c r="B12" s="27"/>
      <c r="C12" s="27"/>
      <c r="D12" s="30"/>
      <c r="E12" s="27"/>
      <c r="F12" s="29"/>
      <c r="G12" s="29"/>
      <c r="H12" s="27"/>
      <c r="I12" s="27"/>
      <c r="J12" s="27"/>
      <c r="K12" s="27"/>
      <c r="L12" s="27"/>
    </row>
    <row r="13" spans="1:12" ht="33" customHeight="1">
      <c r="A13" s="44"/>
      <c r="B13" s="40" t="s">
        <v>1</v>
      </c>
      <c r="C13" s="40" t="s">
        <v>2</v>
      </c>
      <c r="D13" s="40" t="s">
        <v>3</v>
      </c>
      <c r="E13" s="40" t="s">
        <v>4</v>
      </c>
      <c r="F13" s="40" t="s">
        <v>5</v>
      </c>
      <c r="G13" s="40" t="s">
        <v>6</v>
      </c>
      <c r="H13" s="40" t="s">
        <v>7</v>
      </c>
      <c r="I13" s="42" t="s">
        <v>8</v>
      </c>
      <c r="J13" s="27"/>
      <c r="K13" s="6" t="s">
        <v>9</v>
      </c>
      <c r="L13" s="7" t="s">
        <v>26</v>
      </c>
    </row>
    <row r="14" spans="1:12">
      <c r="A14" s="45"/>
      <c r="B14" s="41"/>
      <c r="C14" s="41" t="s">
        <v>11</v>
      </c>
      <c r="D14" s="41" t="s">
        <v>12</v>
      </c>
      <c r="E14" s="41" t="s">
        <v>13</v>
      </c>
      <c r="F14" s="41" t="s">
        <v>14</v>
      </c>
      <c r="G14" s="41" t="s">
        <v>14</v>
      </c>
      <c r="H14" s="41" t="s">
        <v>14</v>
      </c>
      <c r="I14" s="43" t="s">
        <v>14</v>
      </c>
      <c r="J14" s="27"/>
      <c r="K14" s="8" t="s">
        <v>15</v>
      </c>
      <c r="L14" s="9">
        <v>22000</v>
      </c>
    </row>
    <row r="15" spans="1:12" ht="32.25" thickBot="1">
      <c r="A15" s="10">
        <v>1</v>
      </c>
      <c r="B15" s="11" t="s">
        <v>16</v>
      </c>
      <c r="C15" s="12">
        <f>1/6/0.1/0.15</f>
        <v>11.111111111111111</v>
      </c>
      <c r="D15" s="13" t="s">
        <v>17</v>
      </c>
      <c r="E15" s="14">
        <f>F15/C15</f>
        <v>2182.5</v>
      </c>
      <c r="F15" s="15">
        <f>L14+2250</f>
        <v>24250</v>
      </c>
      <c r="G15" s="15">
        <f>F15+2500</f>
        <v>26750</v>
      </c>
      <c r="H15" s="15">
        <f>F15+4000</f>
        <v>28250</v>
      </c>
      <c r="I15" s="16">
        <f>G15+4000</f>
        <v>30750</v>
      </c>
      <c r="J15" s="27"/>
      <c r="K15" s="17" t="s">
        <v>18</v>
      </c>
      <c r="L15" s="18">
        <f>L14+1000</f>
        <v>23000</v>
      </c>
    </row>
    <row r="16" spans="1:12" ht="31.5">
      <c r="A16" s="10">
        <v>2</v>
      </c>
      <c r="B16" s="11" t="s">
        <v>19</v>
      </c>
      <c r="C16" s="12">
        <f>1/6/0.15/0.15</f>
        <v>7.4074074074074083</v>
      </c>
      <c r="D16" s="13" t="s">
        <v>20</v>
      </c>
      <c r="E16" s="14">
        <f>F16/C16</f>
        <v>3239.9999999999995</v>
      </c>
      <c r="F16" s="15">
        <f>L14+2000</f>
        <v>24000</v>
      </c>
      <c r="G16" s="15">
        <f>F16+2500</f>
        <v>26500</v>
      </c>
      <c r="H16" s="15">
        <f>F16+3000</f>
        <v>27000</v>
      </c>
      <c r="I16" s="16">
        <f>G16+3000</f>
        <v>29500</v>
      </c>
      <c r="J16" s="27"/>
      <c r="K16" s="27"/>
      <c r="L16" s="27"/>
    </row>
    <row r="17" spans="1:12" ht="31.5">
      <c r="A17" s="10">
        <v>3</v>
      </c>
      <c r="B17" s="11" t="s">
        <v>21</v>
      </c>
      <c r="C17" s="12">
        <f>1/6/0.2/0.15</f>
        <v>5.5555555555555554</v>
      </c>
      <c r="D17" s="13" t="s">
        <v>22</v>
      </c>
      <c r="E17" s="14">
        <f>F17/C17</f>
        <v>4320</v>
      </c>
      <c r="F17" s="15">
        <f>L14+2000</f>
        <v>24000</v>
      </c>
      <c r="G17" s="15">
        <f>F17+2500</f>
        <v>26500</v>
      </c>
      <c r="H17" s="15">
        <f>F17+2500</f>
        <v>26500</v>
      </c>
      <c r="I17" s="16">
        <f>G17+2500</f>
        <v>29000</v>
      </c>
      <c r="J17" s="27"/>
      <c r="K17" s="27"/>
      <c r="L17" s="27"/>
    </row>
    <row r="18" spans="1:12" ht="31.5" customHeight="1" thickBot="1">
      <c r="A18" s="19">
        <v>4</v>
      </c>
      <c r="B18" s="20" t="s">
        <v>23</v>
      </c>
      <c r="C18" s="21">
        <f>1/6/0.2/0.2</f>
        <v>4.1666666666666661</v>
      </c>
      <c r="D18" s="22" t="s">
        <v>24</v>
      </c>
      <c r="E18" s="23">
        <f>F18/C18</f>
        <v>5760.0000000000009</v>
      </c>
      <c r="F18" s="24">
        <f>L14+2000</f>
        <v>24000</v>
      </c>
      <c r="G18" s="24">
        <f>F18+2500</f>
        <v>26500</v>
      </c>
      <c r="H18" s="24">
        <f>F18+2500</f>
        <v>26500</v>
      </c>
      <c r="I18" s="25">
        <f>G18+2500</f>
        <v>29000</v>
      </c>
      <c r="J18" s="27"/>
      <c r="K18" s="27"/>
      <c r="L18" s="27"/>
    </row>
    <row r="19" spans="1:12" ht="44.25" customHeight="1">
      <c r="A19" s="46" t="s">
        <v>27</v>
      </c>
      <c r="B19" s="47"/>
      <c r="C19" s="47"/>
      <c r="D19" s="47"/>
      <c r="E19" s="47"/>
      <c r="F19" s="47"/>
      <c r="G19" s="47"/>
      <c r="H19" s="47"/>
      <c r="I19" s="47"/>
      <c r="J19" s="27"/>
      <c r="K19" s="27"/>
      <c r="L19" s="27"/>
    </row>
    <row r="20" spans="1:12" ht="12.75" customHeight="1">
      <c r="A20" s="27"/>
      <c r="B20" s="27"/>
      <c r="C20" s="27"/>
      <c r="D20" s="27"/>
      <c r="E20" s="27"/>
      <c r="F20" s="29"/>
      <c r="G20" s="29"/>
      <c r="H20" s="27"/>
      <c r="I20" s="27"/>
      <c r="J20" s="27"/>
      <c r="K20" s="27"/>
      <c r="L20" s="27"/>
    </row>
    <row r="21" spans="1:12" ht="22.5" customHeight="1">
      <c r="A21" s="27"/>
      <c r="B21" s="28" t="s">
        <v>28</v>
      </c>
      <c r="C21" s="27"/>
      <c r="D21" s="27"/>
      <c r="E21" s="27"/>
      <c r="F21" s="29"/>
      <c r="G21" s="29"/>
      <c r="H21" s="27"/>
      <c r="I21" s="27"/>
      <c r="J21" s="27"/>
      <c r="K21" s="27"/>
      <c r="L21" s="27"/>
    </row>
    <row r="22" spans="1:12" ht="19.5" thickBot="1">
      <c r="A22" s="27"/>
      <c r="B22" s="27"/>
      <c r="C22" s="27"/>
      <c r="D22" s="30"/>
      <c r="E22" s="27"/>
      <c r="F22" s="29"/>
      <c r="G22" s="27"/>
      <c r="H22" s="27"/>
      <c r="I22" s="27"/>
      <c r="J22" s="27"/>
      <c r="K22" s="27"/>
      <c r="L22" s="27"/>
    </row>
    <row r="23" spans="1:12" ht="16.5" customHeight="1">
      <c r="A23" s="44"/>
      <c r="B23" s="40" t="s">
        <v>1</v>
      </c>
      <c r="C23" s="40" t="s">
        <v>2</v>
      </c>
      <c r="D23" s="40" t="s">
        <v>3</v>
      </c>
      <c r="E23" s="40" t="s">
        <v>29</v>
      </c>
      <c r="F23" s="40" t="s">
        <v>13</v>
      </c>
      <c r="G23" s="49" t="s">
        <v>30</v>
      </c>
      <c r="H23" s="51" t="s">
        <v>30</v>
      </c>
      <c r="I23" s="27"/>
      <c r="J23" s="27"/>
      <c r="K23" s="27"/>
      <c r="L23" s="27"/>
    </row>
    <row r="24" spans="1:12" ht="30" customHeight="1">
      <c r="A24" s="45"/>
      <c r="B24" s="41"/>
      <c r="C24" s="41" t="s">
        <v>11</v>
      </c>
      <c r="D24" s="41" t="s">
        <v>12</v>
      </c>
      <c r="E24" s="41" t="s">
        <v>13</v>
      </c>
      <c r="F24" s="48" t="s">
        <v>14</v>
      </c>
      <c r="G24" s="50" t="s">
        <v>14</v>
      </c>
      <c r="H24" s="52" t="s">
        <v>14</v>
      </c>
      <c r="I24" s="27"/>
      <c r="J24" s="27"/>
      <c r="K24" s="27"/>
      <c r="L24" s="27"/>
    </row>
    <row r="25" spans="1:12" ht="31.5">
      <c r="A25" s="10">
        <v>1</v>
      </c>
      <c r="B25" s="53" t="s">
        <v>31</v>
      </c>
      <c r="C25" s="53">
        <v>22</v>
      </c>
      <c r="D25" s="56" t="s">
        <v>32</v>
      </c>
      <c r="E25" s="14" t="s">
        <v>33</v>
      </c>
      <c r="F25" s="15">
        <f>ROUNDUP(G25/C25/10,0)*10</f>
        <v>1750</v>
      </c>
      <c r="G25" s="15">
        <f>L14+(2850+1150)+3000+3000+6500</f>
        <v>38500</v>
      </c>
      <c r="H25" s="16">
        <f>G25+1000</f>
        <v>39500</v>
      </c>
      <c r="I25" s="27"/>
      <c r="J25" s="27"/>
      <c r="K25" s="27"/>
      <c r="L25" s="27"/>
    </row>
    <row r="26" spans="1:12" ht="31.5">
      <c r="A26" s="10">
        <v>2</v>
      </c>
      <c r="B26" s="54"/>
      <c r="C26" s="54">
        <f>1/6/0.15/0.15</f>
        <v>7.4074074074074083</v>
      </c>
      <c r="D26" s="57" t="s">
        <v>34</v>
      </c>
      <c r="E26" s="14" t="s">
        <v>35</v>
      </c>
      <c r="F26" s="15">
        <f>ROUNDUP(G26/C25/10,0)*10</f>
        <v>1600</v>
      </c>
      <c r="G26" s="15">
        <f>L5+(2850+150)+3000+3000+6500</f>
        <v>35000</v>
      </c>
      <c r="H26" s="16">
        <f>G26+1000</f>
        <v>36000</v>
      </c>
      <c r="I26" s="27"/>
      <c r="J26" s="27"/>
      <c r="K26" s="27"/>
      <c r="L26" s="27"/>
    </row>
    <row r="27" spans="1:12" ht="32.25" thickBot="1">
      <c r="A27" s="19">
        <v>3</v>
      </c>
      <c r="B27" s="55"/>
      <c r="C27" s="55">
        <f>1/6/0.2/0.15</f>
        <v>5.5555555555555554</v>
      </c>
      <c r="D27" s="58" t="s">
        <v>34</v>
      </c>
      <c r="E27" s="23" t="s">
        <v>36</v>
      </c>
      <c r="F27" s="24">
        <f>ROUNDUP(G27/C25/10,0)*10</f>
        <v>1570</v>
      </c>
      <c r="G27" s="24">
        <f>L5-500+(2850+150)+3000+3000+6500</f>
        <v>34500</v>
      </c>
      <c r="H27" s="25">
        <f>G27+1000</f>
        <v>35500</v>
      </c>
      <c r="I27" s="27"/>
      <c r="J27" s="27"/>
      <c r="K27" s="27"/>
      <c r="L27" s="27"/>
    </row>
    <row r="28" spans="1:12">
      <c r="A28" s="27"/>
      <c r="B28" s="27"/>
      <c r="C28" s="27"/>
      <c r="D28" s="27"/>
      <c r="E28" s="27"/>
      <c r="F28" s="29"/>
      <c r="G28" s="27"/>
      <c r="H28" s="27"/>
      <c r="I28" s="27"/>
      <c r="J28" s="27"/>
      <c r="K28" s="27"/>
      <c r="L28" s="27"/>
    </row>
    <row r="29" spans="1:12" ht="22.5" customHeight="1" thickBot="1">
      <c r="A29" s="27"/>
      <c r="B29" s="28" t="s">
        <v>37</v>
      </c>
      <c r="C29" s="27"/>
      <c r="D29" s="27"/>
      <c r="E29" s="27"/>
      <c r="F29" s="29"/>
      <c r="G29" s="29"/>
      <c r="H29" s="28" t="s">
        <v>44</v>
      </c>
      <c r="I29" s="27"/>
      <c r="J29" s="27"/>
      <c r="K29" s="27"/>
      <c r="L29" s="27"/>
    </row>
    <row r="30" spans="1:12" ht="33.75" customHeight="1">
      <c r="A30" s="59" t="s">
        <v>38</v>
      </c>
      <c r="B30" s="60"/>
      <c r="C30" s="63" t="s">
        <v>39</v>
      </c>
      <c r="D30" s="60"/>
      <c r="E30" s="63" t="s">
        <v>40</v>
      </c>
      <c r="F30" s="65" t="s">
        <v>30</v>
      </c>
      <c r="G30" s="27"/>
      <c r="H30" s="81" t="s">
        <v>38</v>
      </c>
      <c r="I30" s="49" t="s">
        <v>48</v>
      </c>
      <c r="J30" s="83" t="s">
        <v>30</v>
      </c>
      <c r="K30" s="49" t="s">
        <v>47</v>
      </c>
      <c r="L30" s="90" t="s">
        <v>30</v>
      </c>
    </row>
    <row r="31" spans="1:12" ht="12.75" customHeight="1" thickBot="1">
      <c r="A31" s="61"/>
      <c r="B31" s="62"/>
      <c r="C31" s="64" t="s">
        <v>13</v>
      </c>
      <c r="D31" s="62"/>
      <c r="E31" s="64" t="s">
        <v>14</v>
      </c>
      <c r="F31" s="66" t="s">
        <v>14</v>
      </c>
      <c r="G31" s="27"/>
      <c r="H31" s="82"/>
      <c r="I31" s="84" t="s">
        <v>14</v>
      </c>
      <c r="J31" s="84" t="s">
        <v>14</v>
      </c>
      <c r="K31" s="84" t="s">
        <v>14</v>
      </c>
      <c r="L31" s="91" t="s">
        <v>14</v>
      </c>
    </row>
    <row r="32" spans="1:12" ht="32.25" customHeight="1">
      <c r="A32" s="67" t="s">
        <v>41</v>
      </c>
      <c r="B32" s="68"/>
      <c r="C32" s="73" t="s">
        <v>33</v>
      </c>
      <c r="D32" s="74"/>
      <c r="E32" s="73">
        <v>60000</v>
      </c>
      <c r="F32" s="75">
        <f>E32+1000</f>
        <v>61000</v>
      </c>
      <c r="G32" s="27"/>
      <c r="H32" s="39" t="s">
        <v>45</v>
      </c>
      <c r="I32" s="85">
        <v>37000</v>
      </c>
      <c r="J32" s="86"/>
      <c r="K32" s="85">
        <v>40000</v>
      </c>
      <c r="L32" s="92"/>
    </row>
    <row r="33" spans="1:12" ht="32.25" customHeight="1" thickBot="1">
      <c r="A33" s="69"/>
      <c r="B33" s="70"/>
      <c r="C33" s="73" t="s">
        <v>35</v>
      </c>
      <c r="D33" s="74"/>
      <c r="E33" s="73">
        <v>50000</v>
      </c>
      <c r="F33" s="75">
        <f>E33+1000</f>
        <v>51000</v>
      </c>
      <c r="G33" s="27"/>
      <c r="H33" s="38" t="s">
        <v>46</v>
      </c>
      <c r="I33" s="87">
        <v>44000</v>
      </c>
      <c r="J33" s="88"/>
      <c r="K33" s="87">
        <v>48000</v>
      </c>
      <c r="L33" s="93"/>
    </row>
    <row r="34" spans="1:12" ht="31.5" customHeight="1" thickBot="1">
      <c r="A34" s="71"/>
      <c r="B34" s="72"/>
      <c r="C34" s="76" t="s">
        <v>36</v>
      </c>
      <c r="D34" s="77"/>
      <c r="E34" s="76">
        <v>50000</v>
      </c>
      <c r="F34" s="78">
        <f>E34+1000</f>
        <v>51000</v>
      </c>
      <c r="G34" s="27"/>
      <c r="H34" s="26"/>
      <c r="I34" s="79"/>
      <c r="J34" s="80"/>
      <c r="K34" s="79"/>
      <c r="L34" s="80"/>
    </row>
    <row r="35" spans="1:12" ht="16.5" customHeight="1">
      <c r="A35" s="37" t="s">
        <v>42</v>
      </c>
      <c r="B35" s="28"/>
      <c r="C35" s="27"/>
      <c r="D35" s="27"/>
      <c r="E35" s="27"/>
      <c r="F35" s="29"/>
      <c r="G35" s="29"/>
      <c r="H35" s="27"/>
      <c r="I35" s="27"/>
      <c r="J35" s="27"/>
      <c r="K35" s="27"/>
      <c r="L35" s="27"/>
    </row>
  </sheetData>
  <mergeCells count="49">
    <mergeCell ref="I34:J34"/>
    <mergeCell ref="K34:L34"/>
    <mergeCell ref="H30:H31"/>
    <mergeCell ref="I30:J31"/>
    <mergeCell ref="K30:L31"/>
    <mergeCell ref="I32:J32"/>
    <mergeCell ref="K32:L32"/>
    <mergeCell ref="I33:J33"/>
    <mergeCell ref="K33:L33"/>
    <mergeCell ref="E30:F31"/>
    <mergeCell ref="A32:B34"/>
    <mergeCell ref="C32:D32"/>
    <mergeCell ref="E32:F32"/>
    <mergeCell ref="C33:D33"/>
    <mergeCell ref="E33:F33"/>
    <mergeCell ref="C34:D34"/>
    <mergeCell ref="E34:F34"/>
    <mergeCell ref="B25:B27"/>
    <mergeCell ref="C25:C27"/>
    <mergeCell ref="D25:D27"/>
    <mergeCell ref="A30:B31"/>
    <mergeCell ref="C30:D31"/>
    <mergeCell ref="H13:H14"/>
    <mergeCell ref="I13:I14"/>
    <mergeCell ref="A19:I19"/>
    <mergeCell ref="A23:A24"/>
    <mergeCell ref="B23:B24"/>
    <mergeCell ref="C23:C24"/>
    <mergeCell ref="D23:D24"/>
    <mergeCell ref="E23:E24"/>
    <mergeCell ref="F23:F24"/>
    <mergeCell ref="G23:G24"/>
    <mergeCell ref="H23:H24"/>
    <mergeCell ref="G4:G5"/>
    <mergeCell ref="H4:H5"/>
    <mergeCell ref="I4:I5"/>
    <mergeCell ref="A13:A14"/>
    <mergeCell ref="B13:B14"/>
    <mergeCell ref="C13:C14"/>
    <mergeCell ref="D13:D14"/>
    <mergeCell ref="E13:E14"/>
    <mergeCell ref="F13:F14"/>
    <mergeCell ref="G13:G14"/>
    <mergeCell ref="A4:A5"/>
    <mergeCell ref="B4:B5"/>
    <mergeCell ref="C4:C5"/>
    <mergeCell ref="D4:D5"/>
    <mergeCell ref="E4:E5"/>
    <mergeCell ref="F4:F5"/>
  </mergeCells>
  <pageMargins left="0.23622047244094491" right="0.23622047244094491" top="0.35433070866141736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Проф брус</vt:lpstr>
      <vt:lpstr>'Проф брус'!Область_печати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Артем</cp:lastModifiedBy>
  <cp:lastPrinted>2025-07-28T01:28:28Z</cp:lastPrinted>
  <dcterms:created xsi:type="dcterms:W3CDTF">2025-02-26T07:08:20Z</dcterms:created>
  <dcterms:modified xsi:type="dcterms:W3CDTF">2026-03-06T08:39:13Z</dcterms:modified>
</cp:coreProperties>
</file>