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4075" windowHeight="12435"/>
  </bookViews>
  <sheets>
    <sheet name="Проф брус (2024)" sheetId="1" r:id="rId1"/>
  </sheets>
  <definedNames>
    <definedName name="Excel_BuiltIn__FilterDatabase_2">"$#ССЫЛ!.$A$1:$D$15"</definedName>
    <definedName name="Excel_BuiltIn__FilterDatabase_3">"$#ССЫЛ!.$A$2:$K$15"</definedName>
    <definedName name="Excel_BuiltIn__FilterDatabase_4_1">#REF!</definedName>
    <definedName name="Excel_BuiltIn__FilterDatabase_4_1_1">#REF!</definedName>
    <definedName name="Excel_BuiltIn__FilterDatabase_4_1_1_1">#REF!</definedName>
    <definedName name="Excel_BuiltIn__FilterDatabase_4_1_1_1_1">#REF!</definedName>
    <definedName name="Excel_BuiltIn__FilterDatabase_4_1_1_1_1_1">#REF!</definedName>
    <definedName name="Excel_BuiltIn__FilterDatabase_4_2">#REF!</definedName>
    <definedName name="Excel_BuiltIn__FilterDatabase_5">#REF!</definedName>
    <definedName name="Excel_BuiltIn__FilterDatabase_9">#REF!</definedName>
    <definedName name="Длодло">#REF!</definedName>
    <definedName name="_xlnm.Print_Area" localSheetId="0">'Проф брус (2024)'!$A$1:$M$38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G33" i="1" l="1"/>
  <c r="G32" i="1"/>
  <c r="G31" i="1"/>
  <c r="D26" i="1"/>
  <c r="H25" i="1"/>
  <c r="I25" i="1" s="1"/>
  <c r="D25" i="1"/>
  <c r="I24" i="1"/>
  <c r="H24" i="1"/>
  <c r="G24" i="1" s="1"/>
  <c r="G18" i="1"/>
  <c r="I18" i="1" s="1"/>
  <c r="D18" i="1"/>
  <c r="G17" i="1"/>
  <c r="F17" i="1" s="1"/>
  <c r="D17" i="1"/>
  <c r="G16" i="1"/>
  <c r="I16" i="1" s="1"/>
  <c r="D16" i="1"/>
  <c r="M15" i="1"/>
  <c r="H15" i="1"/>
  <c r="J15" i="1" s="1"/>
  <c r="G15" i="1"/>
  <c r="F15" i="1" s="1"/>
  <c r="D15" i="1"/>
  <c r="G9" i="1"/>
  <c r="I9" i="1" s="1"/>
  <c r="D9" i="1"/>
  <c r="G8" i="1"/>
  <c r="F8" i="1" s="1"/>
  <c r="D8" i="1"/>
  <c r="G7" i="1"/>
  <c r="I7" i="1" s="1"/>
  <c r="D7" i="1"/>
  <c r="M6" i="1"/>
  <c r="D6" i="1"/>
  <c r="G6" i="1"/>
  <c r="F7" i="1" l="1"/>
  <c r="H8" i="1"/>
  <c r="J8" i="1" s="1"/>
  <c r="I8" i="1"/>
  <c r="F9" i="1"/>
  <c r="G25" i="1"/>
  <c r="I15" i="1"/>
  <c r="F16" i="1"/>
  <c r="F18" i="1"/>
  <c r="H6" i="1"/>
  <c r="J6" i="1" s="1"/>
  <c r="F6" i="1"/>
  <c r="I6" i="1"/>
  <c r="H17" i="1"/>
  <c r="J17" i="1" s="1"/>
  <c r="I17" i="1"/>
  <c r="H7" i="1"/>
  <c r="J7" i="1" s="1"/>
  <c r="H9" i="1"/>
  <c r="J9" i="1" s="1"/>
  <c r="H16" i="1"/>
  <c r="H18" i="1"/>
  <c r="J18" i="1" s="1"/>
  <c r="H26" i="1"/>
  <c r="I26" i="1" l="1"/>
  <c r="G26" i="1"/>
</calcChain>
</file>

<file path=xl/sharedStrings.xml><?xml version="1.0" encoding="utf-8"?>
<sst xmlns="http://schemas.openxmlformats.org/spreadsheetml/2006/main" count="95" uniqueCount="47">
  <si>
    <t xml:space="preserve">Цены действительны с 09.08.2023г. </t>
  </si>
  <si>
    <t xml:space="preserve">                   в таблицах приведены распространенные сечения</t>
  </si>
  <si>
    <r>
      <t xml:space="preserve">     Брус профилированный из массива </t>
    </r>
    <r>
      <rPr>
        <b/>
        <sz val="20"/>
        <color indexed="10"/>
        <rFont val="Calibri"/>
        <family val="2"/>
        <charset val="204"/>
      </rPr>
      <t>сосны</t>
    </r>
    <r>
      <rPr>
        <b/>
        <sz val="20"/>
        <color indexed="8"/>
        <rFont val="Calibri"/>
        <family val="2"/>
        <charset val="204"/>
      </rPr>
      <t xml:space="preserve"> </t>
    </r>
  </si>
  <si>
    <t>Размеры заготовки бруса</t>
  </si>
  <si>
    <t>Кол-во шт. L=6м            в 1 м3</t>
  </si>
  <si>
    <r>
      <t>Размеры профилированного бруса</t>
    </r>
    <r>
      <rPr>
        <b/>
        <sz val="20"/>
        <color indexed="10"/>
        <rFont val="Arial"/>
        <family val="2"/>
        <charset val="204"/>
      </rPr>
      <t>*</t>
    </r>
    <r>
      <rPr>
        <b/>
        <sz val="9"/>
        <color indexed="8"/>
        <rFont val="Arial"/>
        <family val="2"/>
        <charset val="204"/>
      </rPr>
      <t>, мм</t>
    </r>
  </si>
  <si>
    <t>Цена, руб. за 1 шт. длиной 6 м</t>
  </si>
  <si>
    <t>Цена естественной влажности                              руб./1 м³</t>
  </si>
  <si>
    <t>Цена камерной сушки                         руб./1 м³</t>
  </si>
  <si>
    <t>Цена домокомплекта естественной влажности                    руб./1 м³</t>
  </si>
  <si>
    <t>Цена домокомплекта камерной сушки                  руб./1 м³</t>
  </si>
  <si>
    <t>позиция</t>
  </si>
  <si>
    <t>цена на  заготовку сосны</t>
  </si>
  <si>
    <t>в 1м3</t>
  </si>
  <si>
    <t>бруса*, мм</t>
  </si>
  <si>
    <t>за 1 шт. длиной 6 м</t>
  </si>
  <si>
    <t>руб./1 м³</t>
  </si>
  <si>
    <t>стандарт</t>
  </si>
  <si>
    <t>100х150</t>
  </si>
  <si>
    <t>90х140</t>
  </si>
  <si>
    <t>другие сеч.</t>
  </si>
  <si>
    <t>150х150</t>
  </si>
  <si>
    <t>140х140</t>
  </si>
  <si>
    <t>200х150</t>
  </si>
  <si>
    <t>190х140</t>
  </si>
  <si>
    <t>200х200</t>
  </si>
  <si>
    <t>190х190</t>
  </si>
  <si>
    <r>
      <t xml:space="preserve">     Брус профилированный из массива</t>
    </r>
    <r>
      <rPr>
        <b/>
        <sz val="20"/>
        <color indexed="10"/>
        <rFont val="Calibri"/>
        <family val="2"/>
        <charset val="204"/>
      </rPr>
      <t xml:space="preserve"> кедра</t>
    </r>
  </si>
  <si>
    <t>цена на  заготовку кедр</t>
  </si>
  <si>
    <t xml:space="preserve">     МИНИ-Брус 40х140(130)</t>
  </si>
  <si>
    <t>Материала</t>
  </si>
  <si>
    <t>Цена домок-та 2    руб./1 м³</t>
  </si>
  <si>
    <t>50х150</t>
  </si>
  <si>
    <t>40х140(130)</t>
  </si>
  <si>
    <t>КЕДР</t>
  </si>
  <si>
    <t>40х140</t>
  </si>
  <si>
    <t>СОСНА</t>
  </si>
  <si>
    <t>ЁЛКА</t>
  </si>
  <si>
    <t>Клееный брус</t>
  </si>
  <si>
    <t>Стандартные сечения</t>
  </si>
  <si>
    <t>Материала (НАРУЖНАЯ ЛАМЕЛЬ)</t>
  </si>
  <si>
    <t>Цена домокомплекта  руб./1 м³</t>
  </si>
  <si>
    <t>156х135(125), 196х135(125), 216х135(125), 156х185(175), 196х185(175), 216х185(175)</t>
  </si>
  <si>
    <t>не стандартные сечения от 70000 р/м3</t>
  </si>
  <si>
    <t>Важно: при изготовлении других сечений + 1000 р/м3</t>
  </si>
  <si>
    <t>Важно: при изготовлении домокомплекта с разными сечениями бруса + 500 руб/м3 к каждому дополнительному сечению.</t>
  </si>
  <si>
    <r>
      <rPr>
        <sz val="20"/>
        <color indexed="10"/>
        <rFont val="Arial Cyr"/>
        <charset val="204"/>
      </rPr>
      <t>*</t>
    </r>
    <r>
      <rPr>
        <sz val="10"/>
        <rFont val="Arial Cyr"/>
        <family val="2"/>
        <charset val="204"/>
      </rPr>
      <t xml:space="preserve"> - допустимая погрешность указанного размера +/- 6 % (Претензии по геометрическим параметрам профилированного бруса принимаются только при получении на производстве)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</si>
</sst>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20"/>
      <color indexed="10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20"/>
      <color indexed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2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4"/>
      <name val="Arial Cyr"/>
      <family val="2"/>
      <charset val="204"/>
    </font>
    <font>
      <sz val="11"/>
      <color theme="1"/>
      <name val="Calibri"/>
      <family val="2"/>
      <scheme val="minor"/>
    </font>
    <font>
      <sz val="11"/>
      <name val="Arial Cyr"/>
      <family val="2"/>
      <charset val="204"/>
    </font>
    <font>
      <sz val="20"/>
      <color indexed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2" xfId="0" applyBorder="1"/>
    <xf numFmtId="1" fontId="0" fillId="0" borderId="2" xfId="0" applyNumberFormat="1" applyBorder="1"/>
    <xf numFmtId="0" fontId="0" fillId="0" borderId="3" xfId="0" applyBorder="1"/>
    <xf numFmtId="0" fontId="1" fillId="0" borderId="0" xfId="0" applyFont="1"/>
    <xf numFmtId="1" fontId="0" fillId="0" borderId="0" xfId="0" applyNumberFormat="1"/>
    <xf numFmtId="0" fontId="4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4" borderId="14" xfId="0" applyNumberFormat="1" applyFill="1" applyBorder="1" applyAlignment="1">
      <alignment horizontal="center"/>
    </xf>
    <xf numFmtId="1" fontId="0" fillId="4" borderId="13" xfId="0" applyNumberForma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1" fontId="0" fillId="3" borderId="17" xfId="0" applyNumberFormat="1" applyFill="1" applyBorder="1" applyAlignment="1">
      <alignment horizontal="center"/>
    </xf>
    <xf numFmtId="1" fontId="0" fillId="4" borderId="17" xfId="0" applyNumberFormat="1" applyFill="1" applyBorder="1" applyAlignment="1">
      <alignment horizontal="center"/>
    </xf>
    <xf numFmtId="1" fontId="0" fillId="4" borderId="16" xfId="0" applyNumberForma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9" fillId="5" borderId="0" xfId="0" applyFont="1" applyFill="1" applyAlignment="1">
      <alignment horizontal="center"/>
    </xf>
    <xf numFmtId="3" fontId="0" fillId="5" borderId="0" xfId="0" applyNumberForma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9" fillId="6" borderId="14" xfId="0" applyFont="1" applyFill="1" applyBorder="1" applyAlignment="1">
      <alignment horizontal="center"/>
    </xf>
    <xf numFmtId="0" fontId="9" fillId="6" borderId="17" xfId="0" applyFont="1" applyFill="1" applyBorder="1" applyAlignment="1">
      <alignment horizontal="center"/>
    </xf>
    <xf numFmtId="3" fontId="0" fillId="6" borderId="14" xfId="0" applyNumberFormat="1" applyFill="1" applyBorder="1" applyAlignment="1">
      <alignment horizontal="center"/>
    </xf>
    <xf numFmtId="3" fontId="0" fillId="2" borderId="14" xfId="0" applyNumberFormat="1" applyFill="1" applyBorder="1" applyAlignment="1">
      <alignment horizontal="center"/>
    </xf>
    <xf numFmtId="3" fontId="0" fillId="7" borderId="17" xfId="0" applyNumberFormat="1" applyFill="1" applyBorder="1" applyAlignment="1">
      <alignment horizontal="center"/>
    </xf>
    <xf numFmtId="0" fontId="0" fillId="0" borderId="40" xfId="0" applyBorder="1"/>
    <xf numFmtId="0" fontId="5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19" xfId="0" applyFont="1" applyBorder="1" applyAlignment="1">
      <alignment horizontal="center" vertical="center" textRotation="90"/>
    </xf>
    <xf numFmtId="0" fontId="10" fillId="0" borderId="20" xfId="0" applyFont="1" applyBorder="1" applyAlignment="1">
      <alignment horizontal="center" vertical="center" textRotation="90"/>
    </xf>
    <xf numFmtId="0" fontId="10" fillId="0" borderId="2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1" fillId="0" borderId="29" xfId="0" applyFont="1" applyBorder="1" applyAlignment="1">
      <alignment horizontal="center" wrapText="1"/>
    </xf>
    <xf numFmtId="0" fontId="12" fillId="0" borderId="30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34" xfId="0" applyFont="1" applyBorder="1" applyAlignment="1">
      <alignment horizontal="center" wrapText="1"/>
    </xf>
    <xf numFmtId="0" fontId="12" fillId="0" borderId="35" xfId="0" applyFont="1" applyBorder="1" applyAlignment="1">
      <alignment horizontal="center" wrapText="1"/>
    </xf>
    <xf numFmtId="0" fontId="12" fillId="0" borderId="36" xfId="0" applyFont="1" applyBorder="1" applyAlignment="1">
      <alignment horizontal="center" wrapText="1"/>
    </xf>
    <xf numFmtId="3" fontId="0" fillId="6" borderId="31" xfId="0" applyNumberForma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" fontId="0" fillId="2" borderId="31" xfId="0" applyNumberFormat="1" applyFill="1" applyBorder="1" applyAlignment="1">
      <alignment horizontal="center"/>
    </xf>
    <xf numFmtId="3" fontId="0" fillId="7" borderId="37" xfId="0" applyNumberForma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view="pageBreakPreview" zoomScaleNormal="100" zoomScaleSheetLayoutView="100" workbookViewId="0">
      <selection activeCell="G6" sqref="G6"/>
    </sheetView>
  </sheetViews>
  <sheetFormatPr defaultRowHeight="12.75" x14ac:dyDescent="0.2"/>
  <cols>
    <col min="1" max="1" width="7" customWidth="1"/>
    <col min="2" max="2" width="10" customWidth="1"/>
    <col min="3" max="3" width="9" customWidth="1"/>
    <col min="4" max="4" width="10" customWidth="1"/>
    <col min="5" max="6" width="14" customWidth="1"/>
    <col min="7" max="8" width="17" style="6" customWidth="1"/>
    <col min="9" max="9" width="14" customWidth="1"/>
    <col min="10" max="10" width="17" customWidth="1"/>
    <col min="11" max="11" width="4" customWidth="1"/>
    <col min="12" max="12" width="13" customWidth="1"/>
    <col min="13" max="13" width="24" customWidth="1"/>
    <col min="257" max="257" width="7" customWidth="1"/>
    <col min="258" max="258" width="10" customWidth="1"/>
    <col min="259" max="259" width="9" customWidth="1"/>
    <col min="260" max="260" width="10" customWidth="1"/>
    <col min="261" max="262" width="14" customWidth="1"/>
    <col min="263" max="264" width="17" customWidth="1"/>
    <col min="265" max="265" width="14" customWidth="1"/>
    <col min="266" max="266" width="17" customWidth="1"/>
    <col min="267" max="267" width="4" customWidth="1"/>
    <col min="268" max="268" width="13" customWidth="1"/>
    <col min="269" max="269" width="24" customWidth="1"/>
    <col min="513" max="513" width="7" customWidth="1"/>
    <col min="514" max="514" width="10" customWidth="1"/>
    <col min="515" max="515" width="9" customWidth="1"/>
    <col min="516" max="516" width="10" customWidth="1"/>
    <col min="517" max="518" width="14" customWidth="1"/>
    <col min="519" max="520" width="17" customWidth="1"/>
    <col min="521" max="521" width="14" customWidth="1"/>
    <col min="522" max="522" width="17" customWidth="1"/>
    <col min="523" max="523" width="4" customWidth="1"/>
    <col min="524" max="524" width="13" customWidth="1"/>
    <col min="525" max="525" width="24" customWidth="1"/>
    <col min="769" max="769" width="7" customWidth="1"/>
    <col min="770" max="770" width="10" customWidth="1"/>
    <col min="771" max="771" width="9" customWidth="1"/>
    <col min="772" max="772" width="10" customWidth="1"/>
    <col min="773" max="774" width="14" customWidth="1"/>
    <col min="775" max="776" width="17" customWidth="1"/>
    <col min="777" max="777" width="14" customWidth="1"/>
    <col min="778" max="778" width="17" customWidth="1"/>
    <col min="779" max="779" width="4" customWidth="1"/>
    <col min="780" max="780" width="13" customWidth="1"/>
    <col min="781" max="781" width="24" customWidth="1"/>
    <col min="1025" max="1025" width="7" customWidth="1"/>
    <col min="1026" max="1026" width="10" customWidth="1"/>
    <col min="1027" max="1027" width="9" customWidth="1"/>
    <col min="1028" max="1028" width="10" customWidth="1"/>
    <col min="1029" max="1030" width="14" customWidth="1"/>
    <col min="1031" max="1032" width="17" customWidth="1"/>
    <col min="1033" max="1033" width="14" customWidth="1"/>
    <col min="1034" max="1034" width="17" customWidth="1"/>
    <col min="1035" max="1035" width="4" customWidth="1"/>
    <col min="1036" max="1036" width="13" customWidth="1"/>
    <col min="1037" max="1037" width="24" customWidth="1"/>
    <col min="1281" max="1281" width="7" customWidth="1"/>
    <col min="1282" max="1282" width="10" customWidth="1"/>
    <col min="1283" max="1283" width="9" customWidth="1"/>
    <col min="1284" max="1284" width="10" customWidth="1"/>
    <col min="1285" max="1286" width="14" customWidth="1"/>
    <col min="1287" max="1288" width="17" customWidth="1"/>
    <col min="1289" max="1289" width="14" customWidth="1"/>
    <col min="1290" max="1290" width="17" customWidth="1"/>
    <col min="1291" max="1291" width="4" customWidth="1"/>
    <col min="1292" max="1292" width="13" customWidth="1"/>
    <col min="1293" max="1293" width="24" customWidth="1"/>
    <col min="1537" max="1537" width="7" customWidth="1"/>
    <col min="1538" max="1538" width="10" customWidth="1"/>
    <col min="1539" max="1539" width="9" customWidth="1"/>
    <col min="1540" max="1540" width="10" customWidth="1"/>
    <col min="1541" max="1542" width="14" customWidth="1"/>
    <col min="1543" max="1544" width="17" customWidth="1"/>
    <col min="1545" max="1545" width="14" customWidth="1"/>
    <col min="1546" max="1546" width="17" customWidth="1"/>
    <col min="1547" max="1547" width="4" customWidth="1"/>
    <col min="1548" max="1548" width="13" customWidth="1"/>
    <col min="1549" max="1549" width="24" customWidth="1"/>
    <col min="1793" max="1793" width="7" customWidth="1"/>
    <col min="1794" max="1794" width="10" customWidth="1"/>
    <col min="1795" max="1795" width="9" customWidth="1"/>
    <col min="1796" max="1796" width="10" customWidth="1"/>
    <col min="1797" max="1798" width="14" customWidth="1"/>
    <col min="1799" max="1800" width="17" customWidth="1"/>
    <col min="1801" max="1801" width="14" customWidth="1"/>
    <col min="1802" max="1802" width="17" customWidth="1"/>
    <col min="1803" max="1803" width="4" customWidth="1"/>
    <col min="1804" max="1804" width="13" customWidth="1"/>
    <col min="1805" max="1805" width="24" customWidth="1"/>
    <col min="2049" max="2049" width="7" customWidth="1"/>
    <col min="2050" max="2050" width="10" customWidth="1"/>
    <col min="2051" max="2051" width="9" customWidth="1"/>
    <col min="2052" max="2052" width="10" customWidth="1"/>
    <col min="2053" max="2054" width="14" customWidth="1"/>
    <col min="2055" max="2056" width="17" customWidth="1"/>
    <col min="2057" max="2057" width="14" customWidth="1"/>
    <col min="2058" max="2058" width="17" customWidth="1"/>
    <col min="2059" max="2059" width="4" customWidth="1"/>
    <col min="2060" max="2060" width="13" customWidth="1"/>
    <col min="2061" max="2061" width="24" customWidth="1"/>
    <col min="2305" max="2305" width="7" customWidth="1"/>
    <col min="2306" max="2306" width="10" customWidth="1"/>
    <col min="2307" max="2307" width="9" customWidth="1"/>
    <col min="2308" max="2308" width="10" customWidth="1"/>
    <col min="2309" max="2310" width="14" customWidth="1"/>
    <col min="2311" max="2312" width="17" customWidth="1"/>
    <col min="2313" max="2313" width="14" customWidth="1"/>
    <col min="2314" max="2314" width="17" customWidth="1"/>
    <col min="2315" max="2315" width="4" customWidth="1"/>
    <col min="2316" max="2316" width="13" customWidth="1"/>
    <col min="2317" max="2317" width="24" customWidth="1"/>
    <col min="2561" max="2561" width="7" customWidth="1"/>
    <col min="2562" max="2562" width="10" customWidth="1"/>
    <col min="2563" max="2563" width="9" customWidth="1"/>
    <col min="2564" max="2564" width="10" customWidth="1"/>
    <col min="2565" max="2566" width="14" customWidth="1"/>
    <col min="2567" max="2568" width="17" customWidth="1"/>
    <col min="2569" max="2569" width="14" customWidth="1"/>
    <col min="2570" max="2570" width="17" customWidth="1"/>
    <col min="2571" max="2571" width="4" customWidth="1"/>
    <col min="2572" max="2572" width="13" customWidth="1"/>
    <col min="2573" max="2573" width="24" customWidth="1"/>
    <col min="2817" max="2817" width="7" customWidth="1"/>
    <col min="2818" max="2818" width="10" customWidth="1"/>
    <col min="2819" max="2819" width="9" customWidth="1"/>
    <col min="2820" max="2820" width="10" customWidth="1"/>
    <col min="2821" max="2822" width="14" customWidth="1"/>
    <col min="2823" max="2824" width="17" customWidth="1"/>
    <col min="2825" max="2825" width="14" customWidth="1"/>
    <col min="2826" max="2826" width="17" customWidth="1"/>
    <col min="2827" max="2827" width="4" customWidth="1"/>
    <col min="2828" max="2828" width="13" customWidth="1"/>
    <col min="2829" max="2829" width="24" customWidth="1"/>
    <col min="3073" max="3073" width="7" customWidth="1"/>
    <col min="3074" max="3074" width="10" customWidth="1"/>
    <col min="3075" max="3075" width="9" customWidth="1"/>
    <col min="3076" max="3076" width="10" customWidth="1"/>
    <col min="3077" max="3078" width="14" customWidth="1"/>
    <col min="3079" max="3080" width="17" customWidth="1"/>
    <col min="3081" max="3081" width="14" customWidth="1"/>
    <col min="3082" max="3082" width="17" customWidth="1"/>
    <col min="3083" max="3083" width="4" customWidth="1"/>
    <col min="3084" max="3084" width="13" customWidth="1"/>
    <col min="3085" max="3085" width="24" customWidth="1"/>
    <col min="3329" max="3329" width="7" customWidth="1"/>
    <col min="3330" max="3330" width="10" customWidth="1"/>
    <col min="3331" max="3331" width="9" customWidth="1"/>
    <col min="3332" max="3332" width="10" customWidth="1"/>
    <col min="3333" max="3334" width="14" customWidth="1"/>
    <col min="3335" max="3336" width="17" customWidth="1"/>
    <col min="3337" max="3337" width="14" customWidth="1"/>
    <col min="3338" max="3338" width="17" customWidth="1"/>
    <col min="3339" max="3339" width="4" customWidth="1"/>
    <col min="3340" max="3340" width="13" customWidth="1"/>
    <col min="3341" max="3341" width="24" customWidth="1"/>
    <col min="3585" max="3585" width="7" customWidth="1"/>
    <col min="3586" max="3586" width="10" customWidth="1"/>
    <col min="3587" max="3587" width="9" customWidth="1"/>
    <col min="3588" max="3588" width="10" customWidth="1"/>
    <col min="3589" max="3590" width="14" customWidth="1"/>
    <col min="3591" max="3592" width="17" customWidth="1"/>
    <col min="3593" max="3593" width="14" customWidth="1"/>
    <col min="3594" max="3594" width="17" customWidth="1"/>
    <col min="3595" max="3595" width="4" customWidth="1"/>
    <col min="3596" max="3596" width="13" customWidth="1"/>
    <col min="3597" max="3597" width="24" customWidth="1"/>
    <col min="3841" max="3841" width="7" customWidth="1"/>
    <col min="3842" max="3842" width="10" customWidth="1"/>
    <col min="3843" max="3843" width="9" customWidth="1"/>
    <col min="3844" max="3844" width="10" customWidth="1"/>
    <col min="3845" max="3846" width="14" customWidth="1"/>
    <col min="3847" max="3848" width="17" customWidth="1"/>
    <col min="3849" max="3849" width="14" customWidth="1"/>
    <col min="3850" max="3850" width="17" customWidth="1"/>
    <col min="3851" max="3851" width="4" customWidth="1"/>
    <col min="3852" max="3852" width="13" customWidth="1"/>
    <col min="3853" max="3853" width="24" customWidth="1"/>
    <col min="4097" max="4097" width="7" customWidth="1"/>
    <col min="4098" max="4098" width="10" customWidth="1"/>
    <col min="4099" max="4099" width="9" customWidth="1"/>
    <col min="4100" max="4100" width="10" customWidth="1"/>
    <col min="4101" max="4102" width="14" customWidth="1"/>
    <col min="4103" max="4104" width="17" customWidth="1"/>
    <col min="4105" max="4105" width="14" customWidth="1"/>
    <col min="4106" max="4106" width="17" customWidth="1"/>
    <col min="4107" max="4107" width="4" customWidth="1"/>
    <col min="4108" max="4108" width="13" customWidth="1"/>
    <col min="4109" max="4109" width="24" customWidth="1"/>
    <col min="4353" max="4353" width="7" customWidth="1"/>
    <col min="4354" max="4354" width="10" customWidth="1"/>
    <col min="4355" max="4355" width="9" customWidth="1"/>
    <col min="4356" max="4356" width="10" customWidth="1"/>
    <col min="4357" max="4358" width="14" customWidth="1"/>
    <col min="4359" max="4360" width="17" customWidth="1"/>
    <col min="4361" max="4361" width="14" customWidth="1"/>
    <col min="4362" max="4362" width="17" customWidth="1"/>
    <col min="4363" max="4363" width="4" customWidth="1"/>
    <col min="4364" max="4364" width="13" customWidth="1"/>
    <col min="4365" max="4365" width="24" customWidth="1"/>
    <col min="4609" max="4609" width="7" customWidth="1"/>
    <col min="4610" max="4610" width="10" customWidth="1"/>
    <col min="4611" max="4611" width="9" customWidth="1"/>
    <col min="4612" max="4612" width="10" customWidth="1"/>
    <col min="4613" max="4614" width="14" customWidth="1"/>
    <col min="4615" max="4616" width="17" customWidth="1"/>
    <col min="4617" max="4617" width="14" customWidth="1"/>
    <col min="4618" max="4618" width="17" customWidth="1"/>
    <col min="4619" max="4619" width="4" customWidth="1"/>
    <col min="4620" max="4620" width="13" customWidth="1"/>
    <col min="4621" max="4621" width="24" customWidth="1"/>
    <col min="4865" max="4865" width="7" customWidth="1"/>
    <col min="4866" max="4866" width="10" customWidth="1"/>
    <col min="4867" max="4867" width="9" customWidth="1"/>
    <col min="4868" max="4868" width="10" customWidth="1"/>
    <col min="4869" max="4870" width="14" customWidth="1"/>
    <col min="4871" max="4872" width="17" customWidth="1"/>
    <col min="4873" max="4873" width="14" customWidth="1"/>
    <col min="4874" max="4874" width="17" customWidth="1"/>
    <col min="4875" max="4875" width="4" customWidth="1"/>
    <col min="4876" max="4876" width="13" customWidth="1"/>
    <col min="4877" max="4877" width="24" customWidth="1"/>
    <col min="5121" max="5121" width="7" customWidth="1"/>
    <col min="5122" max="5122" width="10" customWidth="1"/>
    <col min="5123" max="5123" width="9" customWidth="1"/>
    <col min="5124" max="5124" width="10" customWidth="1"/>
    <col min="5125" max="5126" width="14" customWidth="1"/>
    <col min="5127" max="5128" width="17" customWidth="1"/>
    <col min="5129" max="5129" width="14" customWidth="1"/>
    <col min="5130" max="5130" width="17" customWidth="1"/>
    <col min="5131" max="5131" width="4" customWidth="1"/>
    <col min="5132" max="5132" width="13" customWidth="1"/>
    <col min="5133" max="5133" width="24" customWidth="1"/>
    <col min="5377" max="5377" width="7" customWidth="1"/>
    <col min="5378" max="5378" width="10" customWidth="1"/>
    <col min="5379" max="5379" width="9" customWidth="1"/>
    <col min="5380" max="5380" width="10" customWidth="1"/>
    <col min="5381" max="5382" width="14" customWidth="1"/>
    <col min="5383" max="5384" width="17" customWidth="1"/>
    <col min="5385" max="5385" width="14" customWidth="1"/>
    <col min="5386" max="5386" width="17" customWidth="1"/>
    <col min="5387" max="5387" width="4" customWidth="1"/>
    <col min="5388" max="5388" width="13" customWidth="1"/>
    <col min="5389" max="5389" width="24" customWidth="1"/>
    <col min="5633" max="5633" width="7" customWidth="1"/>
    <col min="5634" max="5634" width="10" customWidth="1"/>
    <col min="5635" max="5635" width="9" customWidth="1"/>
    <col min="5636" max="5636" width="10" customWidth="1"/>
    <col min="5637" max="5638" width="14" customWidth="1"/>
    <col min="5639" max="5640" width="17" customWidth="1"/>
    <col min="5641" max="5641" width="14" customWidth="1"/>
    <col min="5642" max="5642" width="17" customWidth="1"/>
    <col min="5643" max="5643" width="4" customWidth="1"/>
    <col min="5644" max="5644" width="13" customWidth="1"/>
    <col min="5645" max="5645" width="24" customWidth="1"/>
    <col min="5889" max="5889" width="7" customWidth="1"/>
    <col min="5890" max="5890" width="10" customWidth="1"/>
    <col min="5891" max="5891" width="9" customWidth="1"/>
    <col min="5892" max="5892" width="10" customWidth="1"/>
    <col min="5893" max="5894" width="14" customWidth="1"/>
    <col min="5895" max="5896" width="17" customWidth="1"/>
    <col min="5897" max="5897" width="14" customWidth="1"/>
    <col min="5898" max="5898" width="17" customWidth="1"/>
    <col min="5899" max="5899" width="4" customWidth="1"/>
    <col min="5900" max="5900" width="13" customWidth="1"/>
    <col min="5901" max="5901" width="24" customWidth="1"/>
    <col min="6145" max="6145" width="7" customWidth="1"/>
    <col min="6146" max="6146" width="10" customWidth="1"/>
    <col min="6147" max="6147" width="9" customWidth="1"/>
    <col min="6148" max="6148" width="10" customWidth="1"/>
    <col min="6149" max="6150" width="14" customWidth="1"/>
    <col min="6151" max="6152" width="17" customWidth="1"/>
    <col min="6153" max="6153" width="14" customWidth="1"/>
    <col min="6154" max="6154" width="17" customWidth="1"/>
    <col min="6155" max="6155" width="4" customWidth="1"/>
    <col min="6156" max="6156" width="13" customWidth="1"/>
    <col min="6157" max="6157" width="24" customWidth="1"/>
    <col min="6401" max="6401" width="7" customWidth="1"/>
    <col min="6402" max="6402" width="10" customWidth="1"/>
    <col min="6403" max="6403" width="9" customWidth="1"/>
    <col min="6404" max="6404" width="10" customWidth="1"/>
    <col min="6405" max="6406" width="14" customWidth="1"/>
    <col min="6407" max="6408" width="17" customWidth="1"/>
    <col min="6409" max="6409" width="14" customWidth="1"/>
    <col min="6410" max="6410" width="17" customWidth="1"/>
    <col min="6411" max="6411" width="4" customWidth="1"/>
    <col min="6412" max="6412" width="13" customWidth="1"/>
    <col min="6413" max="6413" width="24" customWidth="1"/>
    <col min="6657" max="6657" width="7" customWidth="1"/>
    <col min="6658" max="6658" width="10" customWidth="1"/>
    <col min="6659" max="6659" width="9" customWidth="1"/>
    <col min="6660" max="6660" width="10" customWidth="1"/>
    <col min="6661" max="6662" width="14" customWidth="1"/>
    <col min="6663" max="6664" width="17" customWidth="1"/>
    <col min="6665" max="6665" width="14" customWidth="1"/>
    <col min="6666" max="6666" width="17" customWidth="1"/>
    <col min="6667" max="6667" width="4" customWidth="1"/>
    <col min="6668" max="6668" width="13" customWidth="1"/>
    <col min="6669" max="6669" width="24" customWidth="1"/>
    <col min="6913" max="6913" width="7" customWidth="1"/>
    <col min="6914" max="6914" width="10" customWidth="1"/>
    <col min="6915" max="6915" width="9" customWidth="1"/>
    <col min="6916" max="6916" width="10" customWidth="1"/>
    <col min="6917" max="6918" width="14" customWidth="1"/>
    <col min="6919" max="6920" width="17" customWidth="1"/>
    <col min="6921" max="6921" width="14" customWidth="1"/>
    <col min="6922" max="6922" width="17" customWidth="1"/>
    <col min="6923" max="6923" width="4" customWidth="1"/>
    <col min="6924" max="6924" width="13" customWidth="1"/>
    <col min="6925" max="6925" width="24" customWidth="1"/>
    <col min="7169" max="7169" width="7" customWidth="1"/>
    <col min="7170" max="7170" width="10" customWidth="1"/>
    <col min="7171" max="7171" width="9" customWidth="1"/>
    <col min="7172" max="7172" width="10" customWidth="1"/>
    <col min="7173" max="7174" width="14" customWidth="1"/>
    <col min="7175" max="7176" width="17" customWidth="1"/>
    <col min="7177" max="7177" width="14" customWidth="1"/>
    <col min="7178" max="7178" width="17" customWidth="1"/>
    <col min="7179" max="7179" width="4" customWidth="1"/>
    <col min="7180" max="7180" width="13" customWidth="1"/>
    <col min="7181" max="7181" width="24" customWidth="1"/>
    <col min="7425" max="7425" width="7" customWidth="1"/>
    <col min="7426" max="7426" width="10" customWidth="1"/>
    <col min="7427" max="7427" width="9" customWidth="1"/>
    <col min="7428" max="7428" width="10" customWidth="1"/>
    <col min="7429" max="7430" width="14" customWidth="1"/>
    <col min="7431" max="7432" width="17" customWidth="1"/>
    <col min="7433" max="7433" width="14" customWidth="1"/>
    <col min="7434" max="7434" width="17" customWidth="1"/>
    <col min="7435" max="7435" width="4" customWidth="1"/>
    <col min="7436" max="7436" width="13" customWidth="1"/>
    <col min="7437" max="7437" width="24" customWidth="1"/>
    <col min="7681" max="7681" width="7" customWidth="1"/>
    <col min="7682" max="7682" width="10" customWidth="1"/>
    <col min="7683" max="7683" width="9" customWidth="1"/>
    <col min="7684" max="7684" width="10" customWidth="1"/>
    <col min="7685" max="7686" width="14" customWidth="1"/>
    <col min="7687" max="7688" width="17" customWidth="1"/>
    <col min="7689" max="7689" width="14" customWidth="1"/>
    <col min="7690" max="7690" width="17" customWidth="1"/>
    <col min="7691" max="7691" width="4" customWidth="1"/>
    <col min="7692" max="7692" width="13" customWidth="1"/>
    <col min="7693" max="7693" width="24" customWidth="1"/>
    <col min="7937" max="7937" width="7" customWidth="1"/>
    <col min="7938" max="7938" width="10" customWidth="1"/>
    <col min="7939" max="7939" width="9" customWidth="1"/>
    <col min="7940" max="7940" width="10" customWidth="1"/>
    <col min="7941" max="7942" width="14" customWidth="1"/>
    <col min="7943" max="7944" width="17" customWidth="1"/>
    <col min="7945" max="7945" width="14" customWidth="1"/>
    <col min="7946" max="7946" width="17" customWidth="1"/>
    <col min="7947" max="7947" width="4" customWidth="1"/>
    <col min="7948" max="7948" width="13" customWidth="1"/>
    <col min="7949" max="7949" width="24" customWidth="1"/>
    <col min="8193" max="8193" width="7" customWidth="1"/>
    <col min="8194" max="8194" width="10" customWidth="1"/>
    <col min="8195" max="8195" width="9" customWidth="1"/>
    <col min="8196" max="8196" width="10" customWidth="1"/>
    <col min="8197" max="8198" width="14" customWidth="1"/>
    <col min="8199" max="8200" width="17" customWidth="1"/>
    <col min="8201" max="8201" width="14" customWidth="1"/>
    <col min="8202" max="8202" width="17" customWidth="1"/>
    <col min="8203" max="8203" width="4" customWidth="1"/>
    <col min="8204" max="8204" width="13" customWidth="1"/>
    <col min="8205" max="8205" width="24" customWidth="1"/>
    <col min="8449" max="8449" width="7" customWidth="1"/>
    <col min="8450" max="8450" width="10" customWidth="1"/>
    <col min="8451" max="8451" width="9" customWidth="1"/>
    <col min="8452" max="8452" width="10" customWidth="1"/>
    <col min="8453" max="8454" width="14" customWidth="1"/>
    <col min="8455" max="8456" width="17" customWidth="1"/>
    <col min="8457" max="8457" width="14" customWidth="1"/>
    <col min="8458" max="8458" width="17" customWidth="1"/>
    <col min="8459" max="8459" width="4" customWidth="1"/>
    <col min="8460" max="8460" width="13" customWidth="1"/>
    <col min="8461" max="8461" width="24" customWidth="1"/>
    <col min="8705" max="8705" width="7" customWidth="1"/>
    <col min="8706" max="8706" width="10" customWidth="1"/>
    <col min="8707" max="8707" width="9" customWidth="1"/>
    <col min="8708" max="8708" width="10" customWidth="1"/>
    <col min="8709" max="8710" width="14" customWidth="1"/>
    <col min="8711" max="8712" width="17" customWidth="1"/>
    <col min="8713" max="8713" width="14" customWidth="1"/>
    <col min="8714" max="8714" width="17" customWidth="1"/>
    <col min="8715" max="8715" width="4" customWidth="1"/>
    <col min="8716" max="8716" width="13" customWidth="1"/>
    <col min="8717" max="8717" width="24" customWidth="1"/>
    <col min="8961" max="8961" width="7" customWidth="1"/>
    <col min="8962" max="8962" width="10" customWidth="1"/>
    <col min="8963" max="8963" width="9" customWidth="1"/>
    <col min="8964" max="8964" width="10" customWidth="1"/>
    <col min="8965" max="8966" width="14" customWidth="1"/>
    <col min="8967" max="8968" width="17" customWidth="1"/>
    <col min="8969" max="8969" width="14" customWidth="1"/>
    <col min="8970" max="8970" width="17" customWidth="1"/>
    <col min="8971" max="8971" width="4" customWidth="1"/>
    <col min="8972" max="8972" width="13" customWidth="1"/>
    <col min="8973" max="8973" width="24" customWidth="1"/>
    <col min="9217" max="9217" width="7" customWidth="1"/>
    <col min="9218" max="9218" width="10" customWidth="1"/>
    <col min="9219" max="9219" width="9" customWidth="1"/>
    <col min="9220" max="9220" width="10" customWidth="1"/>
    <col min="9221" max="9222" width="14" customWidth="1"/>
    <col min="9223" max="9224" width="17" customWidth="1"/>
    <col min="9225" max="9225" width="14" customWidth="1"/>
    <col min="9226" max="9226" width="17" customWidth="1"/>
    <col min="9227" max="9227" width="4" customWidth="1"/>
    <col min="9228" max="9228" width="13" customWidth="1"/>
    <col min="9229" max="9229" width="24" customWidth="1"/>
    <col min="9473" max="9473" width="7" customWidth="1"/>
    <col min="9474" max="9474" width="10" customWidth="1"/>
    <col min="9475" max="9475" width="9" customWidth="1"/>
    <col min="9476" max="9476" width="10" customWidth="1"/>
    <col min="9477" max="9478" width="14" customWidth="1"/>
    <col min="9479" max="9480" width="17" customWidth="1"/>
    <col min="9481" max="9481" width="14" customWidth="1"/>
    <col min="9482" max="9482" width="17" customWidth="1"/>
    <col min="9483" max="9483" width="4" customWidth="1"/>
    <col min="9484" max="9484" width="13" customWidth="1"/>
    <col min="9485" max="9485" width="24" customWidth="1"/>
    <col min="9729" max="9729" width="7" customWidth="1"/>
    <col min="9730" max="9730" width="10" customWidth="1"/>
    <col min="9731" max="9731" width="9" customWidth="1"/>
    <col min="9732" max="9732" width="10" customWidth="1"/>
    <col min="9733" max="9734" width="14" customWidth="1"/>
    <col min="9735" max="9736" width="17" customWidth="1"/>
    <col min="9737" max="9737" width="14" customWidth="1"/>
    <col min="9738" max="9738" width="17" customWidth="1"/>
    <col min="9739" max="9739" width="4" customWidth="1"/>
    <col min="9740" max="9740" width="13" customWidth="1"/>
    <col min="9741" max="9741" width="24" customWidth="1"/>
    <col min="9985" max="9985" width="7" customWidth="1"/>
    <col min="9986" max="9986" width="10" customWidth="1"/>
    <col min="9987" max="9987" width="9" customWidth="1"/>
    <col min="9988" max="9988" width="10" customWidth="1"/>
    <col min="9989" max="9990" width="14" customWidth="1"/>
    <col min="9991" max="9992" width="17" customWidth="1"/>
    <col min="9993" max="9993" width="14" customWidth="1"/>
    <col min="9994" max="9994" width="17" customWidth="1"/>
    <col min="9995" max="9995" width="4" customWidth="1"/>
    <col min="9996" max="9996" width="13" customWidth="1"/>
    <col min="9997" max="9997" width="24" customWidth="1"/>
    <col min="10241" max="10241" width="7" customWidth="1"/>
    <col min="10242" max="10242" width="10" customWidth="1"/>
    <col min="10243" max="10243" width="9" customWidth="1"/>
    <col min="10244" max="10244" width="10" customWidth="1"/>
    <col min="10245" max="10246" width="14" customWidth="1"/>
    <col min="10247" max="10248" width="17" customWidth="1"/>
    <col min="10249" max="10249" width="14" customWidth="1"/>
    <col min="10250" max="10250" width="17" customWidth="1"/>
    <col min="10251" max="10251" width="4" customWidth="1"/>
    <col min="10252" max="10252" width="13" customWidth="1"/>
    <col min="10253" max="10253" width="24" customWidth="1"/>
    <col min="10497" max="10497" width="7" customWidth="1"/>
    <col min="10498" max="10498" width="10" customWidth="1"/>
    <col min="10499" max="10499" width="9" customWidth="1"/>
    <col min="10500" max="10500" width="10" customWidth="1"/>
    <col min="10501" max="10502" width="14" customWidth="1"/>
    <col min="10503" max="10504" width="17" customWidth="1"/>
    <col min="10505" max="10505" width="14" customWidth="1"/>
    <col min="10506" max="10506" width="17" customWidth="1"/>
    <col min="10507" max="10507" width="4" customWidth="1"/>
    <col min="10508" max="10508" width="13" customWidth="1"/>
    <col min="10509" max="10509" width="24" customWidth="1"/>
    <col min="10753" max="10753" width="7" customWidth="1"/>
    <col min="10754" max="10754" width="10" customWidth="1"/>
    <col min="10755" max="10755" width="9" customWidth="1"/>
    <col min="10756" max="10756" width="10" customWidth="1"/>
    <col min="10757" max="10758" width="14" customWidth="1"/>
    <col min="10759" max="10760" width="17" customWidth="1"/>
    <col min="10761" max="10761" width="14" customWidth="1"/>
    <col min="10762" max="10762" width="17" customWidth="1"/>
    <col min="10763" max="10763" width="4" customWidth="1"/>
    <col min="10764" max="10764" width="13" customWidth="1"/>
    <col min="10765" max="10765" width="24" customWidth="1"/>
    <col min="11009" max="11009" width="7" customWidth="1"/>
    <col min="11010" max="11010" width="10" customWidth="1"/>
    <col min="11011" max="11011" width="9" customWidth="1"/>
    <col min="11012" max="11012" width="10" customWidth="1"/>
    <col min="11013" max="11014" width="14" customWidth="1"/>
    <col min="11015" max="11016" width="17" customWidth="1"/>
    <col min="11017" max="11017" width="14" customWidth="1"/>
    <col min="11018" max="11018" width="17" customWidth="1"/>
    <col min="11019" max="11019" width="4" customWidth="1"/>
    <col min="11020" max="11020" width="13" customWidth="1"/>
    <col min="11021" max="11021" width="24" customWidth="1"/>
    <col min="11265" max="11265" width="7" customWidth="1"/>
    <col min="11266" max="11266" width="10" customWidth="1"/>
    <col min="11267" max="11267" width="9" customWidth="1"/>
    <col min="11268" max="11268" width="10" customWidth="1"/>
    <col min="11269" max="11270" width="14" customWidth="1"/>
    <col min="11271" max="11272" width="17" customWidth="1"/>
    <col min="11273" max="11273" width="14" customWidth="1"/>
    <col min="11274" max="11274" width="17" customWidth="1"/>
    <col min="11275" max="11275" width="4" customWidth="1"/>
    <col min="11276" max="11276" width="13" customWidth="1"/>
    <col min="11277" max="11277" width="24" customWidth="1"/>
    <col min="11521" max="11521" width="7" customWidth="1"/>
    <col min="11522" max="11522" width="10" customWidth="1"/>
    <col min="11523" max="11523" width="9" customWidth="1"/>
    <col min="11524" max="11524" width="10" customWidth="1"/>
    <col min="11525" max="11526" width="14" customWidth="1"/>
    <col min="11527" max="11528" width="17" customWidth="1"/>
    <col min="11529" max="11529" width="14" customWidth="1"/>
    <col min="11530" max="11530" width="17" customWidth="1"/>
    <col min="11531" max="11531" width="4" customWidth="1"/>
    <col min="11532" max="11532" width="13" customWidth="1"/>
    <col min="11533" max="11533" width="24" customWidth="1"/>
    <col min="11777" max="11777" width="7" customWidth="1"/>
    <col min="11778" max="11778" width="10" customWidth="1"/>
    <col min="11779" max="11779" width="9" customWidth="1"/>
    <col min="11780" max="11780" width="10" customWidth="1"/>
    <col min="11781" max="11782" width="14" customWidth="1"/>
    <col min="11783" max="11784" width="17" customWidth="1"/>
    <col min="11785" max="11785" width="14" customWidth="1"/>
    <col min="11786" max="11786" width="17" customWidth="1"/>
    <col min="11787" max="11787" width="4" customWidth="1"/>
    <col min="11788" max="11788" width="13" customWidth="1"/>
    <col min="11789" max="11789" width="24" customWidth="1"/>
    <col min="12033" max="12033" width="7" customWidth="1"/>
    <col min="12034" max="12034" width="10" customWidth="1"/>
    <col min="12035" max="12035" width="9" customWidth="1"/>
    <col min="12036" max="12036" width="10" customWidth="1"/>
    <col min="12037" max="12038" width="14" customWidth="1"/>
    <col min="12039" max="12040" width="17" customWidth="1"/>
    <col min="12041" max="12041" width="14" customWidth="1"/>
    <col min="12042" max="12042" width="17" customWidth="1"/>
    <col min="12043" max="12043" width="4" customWidth="1"/>
    <col min="12044" max="12044" width="13" customWidth="1"/>
    <col min="12045" max="12045" width="24" customWidth="1"/>
    <col min="12289" max="12289" width="7" customWidth="1"/>
    <col min="12290" max="12290" width="10" customWidth="1"/>
    <col min="12291" max="12291" width="9" customWidth="1"/>
    <col min="12292" max="12292" width="10" customWidth="1"/>
    <col min="12293" max="12294" width="14" customWidth="1"/>
    <col min="12295" max="12296" width="17" customWidth="1"/>
    <col min="12297" max="12297" width="14" customWidth="1"/>
    <col min="12298" max="12298" width="17" customWidth="1"/>
    <col min="12299" max="12299" width="4" customWidth="1"/>
    <col min="12300" max="12300" width="13" customWidth="1"/>
    <col min="12301" max="12301" width="24" customWidth="1"/>
    <col min="12545" max="12545" width="7" customWidth="1"/>
    <col min="12546" max="12546" width="10" customWidth="1"/>
    <col min="12547" max="12547" width="9" customWidth="1"/>
    <col min="12548" max="12548" width="10" customWidth="1"/>
    <col min="12549" max="12550" width="14" customWidth="1"/>
    <col min="12551" max="12552" width="17" customWidth="1"/>
    <col min="12553" max="12553" width="14" customWidth="1"/>
    <col min="12554" max="12554" width="17" customWidth="1"/>
    <col min="12555" max="12555" width="4" customWidth="1"/>
    <col min="12556" max="12556" width="13" customWidth="1"/>
    <col min="12557" max="12557" width="24" customWidth="1"/>
    <col min="12801" max="12801" width="7" customWidth="1"/>
    <col min="12802" max="12802" width="10" customWidth="1"/>
    <col min="12803" max="12803" width="9" customWidth="1"/>
    <col min="12804" max="12804" width="10" customWidth="1"/>
    <col min="12805" max="12806" width="14" customWidth="1"/>
    <col min="12807" max="12808" width="17" customWidth="1"/>
    <col min="12809" max="12809" width="14" customWidth="1"/>
    <col min="12810" max="12810" width="17" customWidth="1"/>
    <col min="12811" max="12811" width="4" customWidth="1"/>
    <col min="12812" max="12812" width="13" customWidth="1"/>
    <col min="12813" max="12813" width="24" customWidth="1"/>
    <col min="13057" max="13057" width="7" customWidth="1"/>
    <col min="13058" max="13058" width="10" customWidth="1"/>
    <col min="13059" max="13059" width="9" customWidth="1"/>
    <col min="13060" max="13060" width="10" customWidth="1"/>
    <col min="13061" max="13062" width="14" customWidth="1"/>
    <col min="13063" max="13064" width="17" customWidth="1"/>
    <col min="13065" max="13065" width="14" customWidth="1"/>
    <col min="13066" max="13066" width="17" customWidth="1"/>
    <col min="13067" max="13067" width="4" customWidth="1"/>
    <col min="13068" max="13068" width="13" customWidth="1"/>
    <col min="13069" max="13069" width="24" customWidth="1"/>
    <col min="13313" max="13313" width="7" customWidth="1"/>
    <col min="13314" max="13314" width="10" customWidth="1"/>
    <col min="13315" max="13315" width="9" customWidth="1"/>
    <col min="13316" max="13316" width="10" customWidth="1"/>
    <col min="13317" max="13318" width="14" customWidth="1"/>
    <col min="13319" max="13320" width="17" customWidth="1"/>
    <col min="13321" max="13321" width="14" customWidth="1"/>
    <col min="13322" max="13322" width="17" customWidth="1"/>
    <col min="13323" max="13323" width="4" customWidth="1"/>
    <col min="13324" max="13324" width="13" customWidth="1"/>
    <col min="13325" max="13325" width="24" customWidth="1"/>
    <col min="13569" max="13569" width="7" customWidth="1"/>
    <col min="13570" max="13570" width="10" customWidth="1"/>
    <col min="13571" max="13571" width="9" customWidth="1"/>
    <col min="13572" max="13572" width="10" customWidth="1"/>
    <col min="13573" max="13574" width="14" customWidth="1"/>
    <col min="13575" max="13576" width="17" customWidth="1"/>
    <col min="13577" max="13577" width="14" customWidth="1"/>
    <col min="13578" max="13578" width="17" customWidth="1"/>
    <col min="13579" max="13579" width="4" customWidth="1"/>
    <col min="13580" max="13580" width="13" customWidth="1"/>
    <col min="13581" max="13581" width="24" customWidth="1"/>
    <col min="13825" max="13825" width="7" customWidth="1"/>
    <col min="13826" max="13826" width="10" customWidth="1"/>
    <col min="13827" max="13827" width="9" customWidth="1"/>
    <col min="13828" max="13828" width="10" customWidth="1"/>
    <col min="13829" max="13830" width="14" customWidth="1"/>
    <col min="13831" max="13832" width="17" customWidth="1"/>
    <col min="13833" max="13833" width="14" customWidth="1"/>
    <col min="13834" max="13834" width="17" customWidth="1"/>
    <col min="13835" max="13835" width="4" customWidth="1"/>
    <col min="13836" max="13836" width="13" customWidth="1"/>
    <col min="13837" max="13837" width="24" customWidth="1"/>
    <col min="14081" max="14081" width="7" customWidth="1"/>
    <col min="14082" max="14082" width="10" customWidth="1"/>
    <col min="14083" max="14083" width="9" customWidth="1"/>
    <col min="14084" max="14084" width="10" customWidth="1"/>
    <col min="14085" max="14086" width="14" customWidth="1"/>
    <col min="14087" max="14088" width="17" customWidth="1"/>
    <col min="14089" max="14089" width="14" customWidth="1"/>
    <col min="14090" max="14090" width="17" customWidth="1"/>
    <col min="14091" max="14091" width="4" customWidth="1"/>
    <col min="14092" max="14092" width="13" customWidth="1"/>
    <col min="14093" max="14093" width="24" customWidth="1"/>
    <col min="14337" max="14337" width="7" customWidth="1"/>
    <col min="14338" max="14338" width="10" customWidth="1"/>
    <col min="14339" max="14339" width="9" customWidth="1"/>
    <col min="14340" max="14340" width="10" customWidth="1"/>
    <col min="14341" max="14342" width="14" customWidth="1"/>
    <col min="14343" max="14344" width="17" customWidth="1"/>
    <col min="14345" max="14345" width="14" customWidth="1"/>
    <col min="14346" max="14346" width="17" customWidth="1"/>
    <col min="14347" max="14347" width="4" customWidth="1"/>
    <col min="14348" max="14348" width="13" customWidth="1"/>
    <col min="14349" max="14349" width="24" customWidth="1"/>
    <col min="14593" max="14593" width="7" customWidth="1"/>
    <col min="14594" max="14594" width="10" customWidth="1"/>
    <col min="14595" max="14595" width="9" customWidth="1"/>
    <col min="14596" max="14596" width="10" customWidth="1"/>
    <col min="14597" max="14598" width="14" customWidth="1"/>
    <col min="14599" max="14600" width="17" customWidth="1"/>
    <col min="14601" max="14601" width="14" customWidth="1"/>
    <col min="14602" max="14602" width="17" customWidth="1"/>
    <col min="14603" max="14603" width="4" customWidth="1"/>
    <col min="14604" max="14604" width="13" customWidth="1"/>
    <col min="14605" max="14605" width="24" customWidth="1"/>
    <col min="14849" max="14849" width="7" customWidth="1"/>
    <col min="14850" max="14850" width="10" customWidth="1"/>
    <col min="14851" max="14851" width="9" customWidth="1"/>
    <col min="14852" max="14852" width="10" customWidth="1"/>
    <col min="14853" max="14854" width="14" customWidth="1"/>
    <col min="14855" max="14856" width="17" customWidth="1"/>
    <col min="14857" max="14857" width="14" customWidth="1"/>
    <col min="14858" max="14858" width="17" customWidth="1"/>
    <col min="14859" max="14859" width="4" customWidth="1"/>
    <col min="14860" max="14860" width="13" customWidth="1"/>
    <col min="14861" max="14861" width="24" customWidth="1"/>
    <col min="15105" max="15105" width="7" customWidth="1"/>
    <col min="15106" max="15106" width="10" customWidth="1"/>
    <col min="15107" max="15107" width="9" customWidth="1"/>
    <col min="15108" max="15108" width="10" customWidth="1"/>
    <col min="15109" max="15110" width="14" customWidth="1"/>
    <col min="15111" max="15112" width="17" customWidth="1"/>
    <col min="15113" max="15113" width="14" customWidth="1"/>
    <col min="15114" max="15114" width="17" customWidth="1"/>
    <col min="15115" max="15115" width="4" customWidth="1"/>
    <col min="15116" max="15116" width="13" customWidth="1"/>
    <col min="15117" max="15117" width="24" customWidth="1"/>
    <col min="15361" max="15361" width="7" customWidth="1"/>
    <col min="15362" max="15362" width="10" customWidth="1"/>
    <col min="15363" max="15363" width="9" customWidth="1"/>
    <col min="15364" max="15364" width="10" customWidth="1"/>
    <col min="15365" max="15366" width="14" customWidth="1"/>
    <col min="15367" max="15368" width="17" customWidth="1"/>
    <col min="15369" max="15369" width="14" customWidth="1"/>
    <col min="15370" max="15370" width="17" customWidth="1"/>
    <col min="15371" max="15371" width="4" customWidth="1"/>
    <col min="15372" max="15372" width="13" customWidth="1"/>
    <col min="15373" max="15373" width="24" customWidth="1"/>
    <col min="15617" max="15617" width="7" customWidth="1"/>
    <col min="15618" max="15618" width="10" customWidth="1"/>
    <col min="15619" max="15619" width="9" customWidth="1"/>
    <col min="15620" max="15620" width="10" customWidth="1"/>
    <col min="15621" max="15622" width="14" customWidth="1"/>
    <col min="15623" max="15624" width="17" customWidth="1"/>
    <col min="15625" max="15625" width="14" customWidth="1"/>
    <col min="15626" max="15626" width="17" customWidth="1"/>
    <col min="15627" max="15627" width="4" customWidth="1"/>
    <col min="15628" max="15628" width="13" customWidth="1"/>
    <col min="15629" max="15629" width="24" customWidth="1"/>
    <col min="15873" max="15873" width="7" customWidth="1"/>
    <col min="15874" max="15874" width="10" customWidth="1"/>
    <col min="15875" max="15875" width="9" customWidth="1"/>
    <col min="15876" max="15876" width="10" customWidth="1"/>
    <col min="15877" max="15878" width="14" customWidth="1"/>
    <col min="15879" max="15880" width="17" customWidth="1"/>
    <col min="15881" max="15881" width="14" customWidth="1"/>
    <col min="15882" max="15882" width="17" customWidth="1"/>
    <col min="15883" max="15883" width="4" customWidth="1"/>
    <col min="15884" max="15884" width="13" customWidth="1"/>
    <col min="15885" max="15885" width="24" customWidth="1"/>
    <col min="16129" max="16129" width="7" customWidth="1"/>
    <col min="16130" max="16130" width="10" customWidth="1"/>
    <col min="16131" max="16131" width="9" customWidth="1"/>
    <col min="16132" max="16132" width="10" customWidth="1"/>
    <col min="16133" max="16134" width="14" customWidth="1"/>
    <col min="16135" max="16136" width="17" customWidth="1"/>
    <col min="16137" max="16137" width="14" customWidth="1"/>
    <col min="16138" max="16138" width="17" customWidth="1"/>
    <col min="16139" max="16139" width="4" customWidth="1"/>
    <col min="16140" max="16140" width="13" customWidth="1"/>
    <col min="16141" max="16141" width="24" customWidth="1"/>
  </cols>
  <sheetData>
    <row r="1" spans="1:13" ht="26.25" customHeight="1" x14ac:dyDescent="0.2">
      <c r="A1" s="1"/>
      <c r="B1" s="2"/>
      <c r="C1" s="2" t="s">
        <v>0</v>
      </c>
      <c r="D1" s="2"/>
      <c r="E1" s="2"/>
      <c r="F1" s="2"/>
      <c r="G1" s="3" t="s">
        <v>1</v>
      </c>
      <c r="H1" s="3"/>
      <c r="I1" s="2"/>
      <c r="J1" s="2"/>
      <c r="K1" s="2"/>
    </row>
    <row r="2" spans="1:13" ht="33" customHeight="1" x14ac:dyDescent="0.4">
      <c r="A2" s="4"/>
      <c r="C2" s="5" t="s">
        <v>2</v>
      </c>
    </row>
    <row r="3" spans="1:13" ht="13.5" customHeight="1" thickBot="1" x14ac:dyDescent="0.35">
      <c r="A3" s="4"/>
      <c r="E3" s="7"/>
    </row>
    <row r="4" spans="1:13" ht="48" customHeight="1" x14ac:dyDescent="0.2">
      <c r="A4" s="4"/>
      <c r="B4" s="46"/>
      <c r="C4" s="42" t="s">
        <v>3</v>
      </c>
      <c r="D4" s="42" t="s">
        <v>4</v>
      </c>
      <c r="E4" s="42" t="s">
        <v>5</v>
      </c>
      <c r="F4" s="42" t="s">
        <v>6</v>
      </c>
      <c r="G4" s="42" t="s">
        <v>7</v>
      </c>
      <c r="H4" s="42" t="s">
        <v>8</v>
      </c>
      <c r="I4" s="42" t="s">
        <v>9</v>
      </c>
      <c r="J4" s="44" t="s">
        <v>10</v>
      </c>
      <c r="L4" s="8" t="s">
        <v>11</v>
      </c>
      <c r="M4" s="9" t="s">
        <v>12</v>
      </c>
    </row>
    <row r="5" spans="1:13" ht="11.25" customHeight="1" x14ac:dyDescent="0.2">
      <c r="A5" s="4"/>
      <c r="B5" s="47"/>
      <c r="C5" s="43"/>
      <c r="D5" s="43" t="s">
        <v>13</v>
      </c>
      <c r="E5" s="43" t="s">
        <v>14</v>
      </c>
      <c r="F5" s="43" t="s">
        <v>15</v>
      </c>
      <c r="G5" s="43" t="s">
        <v>16</v>
      </c>
      <c r="H5" s="43" t="s">
        <v>16</v>
      </c>
      <c r="I5" s="43" t="s">
        <v>16</v>
      </c>
      <c r="J5" s="45" t="s">
        <v>16</v>
      </c>
      <c r="L5" s="10" t="s">
        <v>17</v>
      </c>
      <c r="M5" s="11">
        <v>19500</v>
      </c>
    </row>
    <row r="6" spans="1:13" ht="32.25" thickBot="1" x14ac:dyDescent="0.55000000000000004">
      <c r="A6" s="4"/>
      <c r="B6" s="12">
        <v>1</v>
      </c>
      <c r="C6" s="13" t="s">
        <v>18</v>
      </c>
      <c r="D6" s="14">
        <f>1/6/0.1/0.15</f>
        <v>11.111111111111111</v>
      </c>
      <c r="E6" s="15" t="s">
        <v>19</v>
      </c>
      <c r="F6" s="16">
        <f>G6/D6</f>
        <v>1957.5</v>
      </c>
      <c r="G6" s="17">
        <f>M5+2250</f>
        <v>21750</v>
      </c>
      <c r="H6" s="18">
        <f>G6+2500</f>
        <v>24250</v>
      </c>
      <c r="I6" s="17">
        <f>G6+4000</f>
        <v>25750</v>
      </c>
      <c r="J6" s="19">
        <f>H6+4000</f>
        <v>28250</v>
      </c>
      <c r="L6" s="20" t="s">
        <v>20</v>
      </c>
      <c r="M6" s="21">
        <f>M5+1000</f>
        <v>20500</v>
      </c>
    </row>
    <row r="7" spans="1:13" ht="31.5" x14ac:dyDescent="0.5">
      <c r="A7" s="4"/>
      <c r="B7" s="12">
        <v>2</v>
      </c>
      <c r="C7" s="13" t="s">
        <v>21</v>
      </c>
      <c r="D7" s="14">
        <f>1/6/0.15/0.15</f>
        <v>7.4074074074074083</v>
      </c>
      <c r="E7" s="15" t="s">
        <v>22</v>
      </c>
      <c r="F7" s="16">
        <f t="shared" ref="F7:F9" si="0">G7/D7</f>
        <v>2902.4999999999995</v>
      </c>
      <c r="G7" s="17">
        <f>M5+2000</f>
        <v>21500</v>
      </c>
      <c r="H7" s="18">
        <f t="shared" ref="H7:H9" si="1">G7+2500</f>
        <v>24000</v>
      </c>
      <c r="I7" s="17">
        <f>G7+3000</f>
        <v>24500</v>
      </c>
      <c r="J7" s="19">
        <f>H7+3000</f>
        <v>27000</v>
      </c>
    </row>
    <row r="8" spans="1:13" ht="31.5" x14ac:dyDescent="0.5">
      <c r="A8" s="4"/>
      <c r="B8" s="12">
        <v>3</v>
      </c>
      <c r="C8" s="13" t="s">
        <v>23</v>
      </c>
      <c r="D8" s="14">
        <f>1/6/0.2/0.15</f>
        <v>5.5555555555555554</v>
      </c>
      <c r="E8" s="15" t="s">
        <v>24</v>
      </c>
      <c r="F8" s="16">
        <f t="shared" si="0"/>
        <v>3870</v>
      </c>
      <c r="G8" s="17">
        <f>M5+2000</f>
        <v>21500</v>
      </c>
      <c r="H8" s="18">
        <f t="shared" si="1"/>
        <v>24000</v>
      </c>
      <c r="I8" s="17">
        <f>G8+2500</f>
        <v>24000</v>
      </c>
      <c r="J8" s="19">
        <f>H8+2500</f>
        <v>26500</v>
      </c>
    </row>
    <row r="9" spans="1:13" ht="32.25" thickBot="1" x14ac:dyDescent="0.55000000000000004">
      <c r="A9" s="4"/>
      <c r="B9" s="22">
        <v>4</v>
      </c>
      <c r="C9" s="23" t="s">
        <v>25</v>
      </c>
      <c r="D9" s="24">
        <f>1/6/0.2/0.2</f>
        <v>4.1666666666666661</v>
      </c>
      <c r="E9" s="25" t="s">
        <v>26</v>
      </c>
      <c r="F9" s="26">
        <f t="shared" si="0"/>
        <v>5160.0000000000009</v>
      </c>
      <c r="G9" s="27">
        <f>M5+2000</f>
        <v>21500</v>
      </c>
      <c r="H9" s="28">
        <f t="shared" si="1"/>
        <v>24000</v>
      </c>
      <c r="I9" s="27">
        <f t="shared" ref="I9:J9" si="2">G9+2500</f>
        <v>24000</v>
      </c>
      <c r="J9" s="29">
        <f t="shared" si="2"/>
        <v>26500</v>
      </c>
    </row>
    <row r="10" spans="1:13" ht="31.5" x14ac:dyDescent="0.5">
      <c r="A10" s="4"/>
      <c r="B10" s="30"/>
      <c r="C10" s="31"/>
      <c r="D10" s="32"/>
      <c r="E10" s="33"/>
      <c r="F10" s="34"/>
      <c r="G10" s="35"/>
      <c r="H10" s="35"/>
      <c r="I10" s="35"/>
      <c r="J10" s="35"/>
    </row>
    <row r="11" spans="1:13" ht="27" customHeight="1" x14ac:dyDescent="0.4">
      <c r="A11" s="4"/>
      <c r="C11" s="5" t="s">
        <v>27</v>
      </c>
    </row>
    <row r="12" spans="1:13" ht="12.75" customHeight="1" thickBot="1" x14ac:dyDescent="0.35">
      <c r="A12" s="4"/>
      <c r="E12" s="7"/>
    </row>
    <row r="13" spans="1:13" ht="33" customHeight="1" x14ac:dyDescent="0.2">
      <c r="A13" s="4"/>
      <c r="B13" s="46"/>
      <c r="C13" s="42" t="s">
        <v>3</v>
      </c>
      <c r="D13" s="42" t="s">
        <v>4</v>
      </c>
      <c r="E13" s="42" t="s">
        <v>5</v>
      </c>
      <c r="F13" s="42" t="s">
        <v>6</v>
      </c>
      <c r="G13" s="42" t="s">
        <v>7</v>
      </c>
      <c r="H13" s="42" t="s">
        <v>8</v>
      </c>
      <c r="I13" s="42" t="s">
        <v>9</v>
      </c>
      <c r="J13" s="44" t="s">
        <v>10</v>
      </c>
      <c r="L13" s="8" t="s">
        <v>11</v>
      </c>
      <c r="M13" s="9" t="s">
        <v>28</v>
      </c>
    </row>
    <row r="14" spans="1:13" x14ac:dyDescent="0.2">
      <c r="A14" s="4"/>
      <c r="B14" s="47"/>
      <c r="C14" s="43"/>
      <c r="D14" s="43" t="s">
        <v>13</v>
      </c>
      <c r="E14" s="43" t="s">
        <v>14</v>
      </c>
      <c r="F14" s="43" t="s">
        <v>15</v>
      </c>
      <c r="G14" s="43" t="s">
        <v>16</v>
      </c>
      <c r="H14" s="43" t="s">
        <v>16</v>
      </c>
      <c r="I14" s="43" t="s">
        <v>16</v>
      </c>
      <c r="J14" s="45" t="s">
        <v>16</v>
      </c>
      <c r="L14" s="10" t="s">
        <v>17</v>
      </c>
      <c r="M14" s="11">
        <v>22000</v>
      </c>
    </row>
    <row r="15" spans="1:13" ht="32.25" thickBot="1" x14ac:dyDescent="0.55000000000000004">
      <c r="A15" s="4"/>
      <c r="B15" s="12">
        <v>1</v>
      </c>
      <c r="C15" s="13" t="s">
        <v>18</v>
      </c>
      <c r="D15" s="14">
        <f>1/6/0.1/0.15</f>
        <v>11.111111111111111</v>
      </c>
      <c r="E15" s="36" t="s">
        <v>19</v>
      </c>
      <c r="F15" s="16">
        <f t="shared" ref="F15:F18" si="3">G15/D15</f>
        <v>2182.5</v>
      </c>
      <c r="G15" s="17">
        <f>M14+2250</f>
        <v>24250</v>
      </c>
      <c r="H15" s="18">
        <f>G15+2500</f>
        <v>26750</v>
      </c>
      <c r="I15" s="17">
        <f>G15+4000</f>
        <v>28250</v>
      </c>
      <c r="J15" s="19">
        <f>H15+4000</f>
        <v>30750</v>
      </c>
      <c r="L15" s="20" t="s">
        <v>20</v>
      </c>
      <c r="M15" s="21">
        <f>M14+1000</f>
        <v>23000</v>
      </c>
    </row>
    <row r="16" spans="1:13" ht="31.5" x14ac:dyDescent="0.5">
      <c r="A16" s="4"/>
      <c r="B16" s="12">
        <v>2</v>
      </c>
      <c r="C16" s="13" t="s">
        <v>21</v>
      </c>
      <c r="D16" s="14">
        <f>1/6/0.15/0.15</f>
        <v>7.4074074074074083</v>
      </c>
      <c r="E16" s="36" t="s">
        <v>22</v>
      </c>
      <c r="F16" s="16">
        <f t="shared" si="3"/>
        <v>3239.9999999999995</v>
      </c>
      <c r="G16" s="17">
        <f>M14+2000</f>
        <v>24000</v>
      </c>
      <c r="H16" s="18">
        <f t="shared" ref="H16:H18" si="4">G16+2500</f>
        <v>26500</v>
      </c>
      <c r="I16" s="17">
        <f>G16+3000</f>
        <v>27000</v>
      </c>
      <c r="J16" s="19">
        <f>H16+3000</f>
        <v>29500</v>
      </c>
    </row>
    <row r="17" spans="1:10" ht="31.5" x14ac:dyDescent="0.5">
      <c r="A17" s="4"/>
      <c r="B17" s="12">
        <v>3</v>
      </c>
      <c r="C17" s="13" t="s">
        <v>23</v>
      </c>
      <c r="D17" s="14">
        <f>1/6/0.2/0.15</f>
        <v>5.5555555555555554</v>
      </c>
      <c r="E17" s="36" t="s">
        <v>24</v>
      </c>
      <c r="F17" s="16">
        <f t="shared" si="3"/>
        <v>4320</v>
      </c>
      <c r="G17" s="17">
        <f>M14+2000</f>
        <v>24000</v>
      </c>
      <c r="H17" s="18">
        <f t="shared" si="4"/>
        <v>26500</v>
      </c>
      <c r="I17" s="17">
        <f t="shared" ref="I17:J18" si="5">G17+2500</f>
        <v>26500</v>
      </c>
      <c r="J17" s="19">
        <f t="shared" si="5"/>
        <v>29000</v>
      </c>
    </row>
    <row r="18" spans="1:10" ht="31.5" customHeight="1" thickBot="1" x14ac:dyDescent="0.55000000000000004">
      <c r="A18" s="4"/>
      <c r="B18" s="22">
        <v>4</v>
      </c>
      <c r="C18" s="23" t="s">
        <v>25</v>
      </c>
      <c r="D18" s="24">
        <f>1/6/0.2/0.2</f>
        <v>4.1666666666666661</v>
      </c>
      <c r="E18" s="37" t="s">
        <v>26</v>
      </c>
      <c r="F18" s="26">
        <f t="shared" si="3"/>
        <v>5760.0000000000009</v>
      </c>
      <c r="G18" s="27">
        <f>M14+2000</f>
        <v>24000</v>
      </c>
      <c r="H18" s="28">
        <f t="shared" si="4"/>
        <v>26500</v>
      </c>
      <c r="I18" s="27">
        <f t="shared" si="5"/>
        <v>26500</v>
      </c>
      <c r="J18" s="29">
        <f t="shared" si="5"/>
        <v>29000</v>
      </c>
    </row>
    <row r="19" spans="1:10" ht="25.5" customHeight="1" x14ac:dyDescent="0.2">
      <c r="A19" s="4"/>
    </row>
    <row r="20" spans="1:10" ht="33.75" customHeight="1" x14ac:dyDescent="0.4">
      <c r="A20" s="4"/>
      <c r="C20" s="5" t="s">
        <v>29</v>
      </c>
    </row>
    <row r="21" spans="1:10" ht="19.5" thickBot="1" x14ac:dyDescent="0.35">
      <c r="A21" s="4"/>
      <c r="E21" s="7"/>
      <c r="H21"/>
    </row>
    <row r="22" spans="1:10" ht="16.5" customHeight="1" x14ac:dyDescent="0.2">
      <c r="A22" s="4"/>
      <c r="B22" s="46"/>
      <c r="C22" s="42" t="s">
        <v>3</v>
      </c>
      <c r="D22" s="42" t="s">
        <v>4</v>
      </c>
      <c r="E22" s="42" t="s">
        <v>5</v>
      </c>
      <c r="F22" s="42" t="s">
        <v>30</v>
      </c>
      <c r="G22" s="42" t="s">
        <v>15</v>
      </c>
      <c r="H22" s="53" t="s">
        <v>31</v>
      </c>
      <c r="I22" s="55" t="s">
        <v>31</v>
      </c>
    </row>
    <row r="23" spans="1:10" ht="30" customHeight="1" x14ac:dyDescent="0.2">
      <c r="A23" s="4"/>
      <c r="B23" s="47"/>
      <c r="C23" s="43"/>
      <c r="D23" s="43" t="s">
        <v>13</v>
      </c>
      <c r="E23" s="43" t="s">
        <v>14</v>
      </c>
      <c r="F23" s="43" t="s">
        <v>15</v>
      </c>
      <c r="G23" s="52" t="s">
        <v>16</v>
      </c>
      <c r="H23" s="54" t="s">
        <v>16</v>
      </c>
      <c r="I23" s="56" t="s">
        <v>16</v>
      </c>
    </row>
    <row r="24" spans="1:10" ht="31.5" x14ac:dyDescent="0.5">
      <c r="A24" s="4"/>
      <c r="B24" s="12">
        <v>1</v>
      </c>
      <c r="C24" s="57" t="s">
        <v>32</v>
      </c>
      <c r="D24" s="57">
        <v>22</v>
      </c>
      <c r="E24" s="60" t="s">
        <v>33</v>
      </c>
      <c r="F24" s="38" t="s">
        <v>34</v>
      </c>
      <c r="G24" s="18">
        <f>ROUNDUP(H24/D24/10,0)*10</f>
        <v>1750</v>
      </c>
      <c r="H24" s="17">
        <f>M14+(2850+1150)+3000+3000+6500</f>
        <v>38500</v>
      </c>
      <c r="I24" s="19">
        <f>H24+1000</f>
        <v>39500</v>
      </c>
    </row>
    <row r="25" spans="1:10" ht="31.5" x14ac:dyDescent="0.5">
      <c r="A25" s="4"/>
      <c r="B25" s="12">
        <v>2</v>
      </c>
      <c r="C25" s="58"/>
      <c r="D25" s="58">
        <f>1/6/0.15/0.15</f>
        <v>7.4074074074074083</v>
      </c>
      <c r="E25" s="61" t="s">
        <v>35</v>
      </c>
      <c r="F25" s="39" t="s">
        <v>36</v>
      </c>
      <c r="G25" s="18">
        <f t="shared" ref="G25:G26" si="6">ROUNDUP(H25/D25/10,0)*10</f>
        <v>4730</v>
      </c>
      <c r="H25" s="17">
        <f>M5+(2850+150)+3000+3000+6500</f>
        <v>35000</v>
      </c>
      <c r="I25" s="19">
        <f t="shared" ref="I25:I26" si="7">H25+1000</f>
        <v>36000</v>
      </c>
    </row>
    <row r="26" spans="1:10" ht="32.25" thickBot="1" x14ac:dyDescent="0.55000000000000004">
      <c r="A26" s="4"/>
      <c r="B26" s="22">
        <v>3</v>
      </c>
      <c r="C26" s="59"/>
      <c r="D26" s="59">
        <f>1/6/0.2/0.15</f>
        <v>5.5555555555555554</v>
      </c>
      <c r="E26" s="62" t="s">
        <v>35</v>
      </c>
      <c r="F26" s="40" t="s">
        <v>37</v>
      </c>
      <c r="G26" s="28">
        <f t="shared" si="6"/>
        <v>6210</v>
      </c>
      <c r="H26" s="27">
        <f>M5-500+(2850+150)+3000+3000+6500</f>
        <v>34500</v>
      </c>
      <c r="I26" s="29">
        <f t="shared" si="7"/>
        <v>35500</v>
      </c>
    </row>
    <row r="27" spans="1:10" x14ac:dyDescent="0.2">
      <c r="A27" s="4"/>
      <c r="H27"/>
    </row>
    <row r="28" spans="1:10" ht="33.75" customHeight="1" thickBot="1" x14ac:dyDescent="0.45">
      <c r="A28" s="4"/>
      <c r="C28" s="5" t="s">
        <v>38</v>
      </c>
    </row>
    <row r="29" spans="1:10" ht="33.75" customHeight="1" x14ac:dyDescent="0.2">
      <c r="A29" s="4"/>
      <c r="B29" s="63" t="s">
        <v>39</v>
      </c>
      <c r="C29" s="64"/>
      <c r="D29" s="48" t="s">
        <v>40</v>
      </c>
      <c r="E29" s="64"/>
      <c r="F29" s="48" t="s">
        <v>41</v>
      </c>
      <c r="G29" s="49" t="s">
        <v>31</v>
      </c>
      <c r="H29"/>
    </row>
    <row r="30" spans="1:10" x14ac:dyDescent="0.2">
      <c r="A30" s="4"/>
      <c r="B30" s="65"/>
      <c r="C30" s="66"/>
      <c r="D30" s="50" t="s">
        <v>15</v>
      </c>
      <c r="E30" s="66"/>
      <c r="F30" s="50" t="s">
        <v>16</v>
      </c>
      <c r="G30" s="51" t="s">
        <v>16</v>
      </c>
      <c r="H30"/>
    </row>
    <row r="31" spans="1:10" ht="32.25" customHeight="1" x14ac:dyDescent="0.2">
      <c r="A31" s="4"/>
      <c r="B31" s="67" t="s">
        <v>42</v>
      </c>
      <c r="C31" s="68"/>
      <c r="D31" s="73" t="s">
        <v>34</v>
      </c>
      <c r="E31" s="74"/>
      <c r="F31" s="73">
        <v>60000</v>
      </c>
      <c r="G31" s="75">
        <f>F31+1000</f>
        <v>61000</v>
      </c>
      <c r="H31"/>
    </row>
    <row r="32" spans="1:10" ht="32.25" customHeight="1" x14ac:dyDescent="0.2">
      <c r="A32" s="4"/>
      <c r="B32" s="69"/>
      <c r="C32" s="70"/>
      <c r="D32" s="76" t="s">
        <v>36</v>
      </c>
      <c r="E32" s="74"/>
      <c r="F32" s="76">
        <v>50000</v>
      </c>
      <c r="G32" s="75">
        <f t="shared" ref="G32:G33" si="8">F32+1000</f>
        <v>51000</v>
      </c>
      <c r="H32"/>
    </row>
    <row r="33" spans="1:9" ht="31.5" customHeight="1" thickBot="1" x14ac:dyDescent="0.25">
      <c r="A33" s="4"/>
      <c r="B33" s="71"/>
      <c r="C33" s="72"/>
      <c r="D33" s="77" t="s">
        <v>37</v>
      </c>
      <c r="E33" s="78"/>
      <c r="F33" s="77">
        <v>50000</v>
      </c>
      <c r="G33" s="79">
        <f t="shared" si="8"/>
        <v>51000</v>
      </c>
      <c r="H33"/>
    </row>
    <row r="34" spans="1:9" ht="26.25" x14ac:dyDescent="0.4">
      <c r="A34" s="4"/>
      <c r="B34" t="s">
        <v>43</v>
      </c>
      <c r="C34" s="5"/>
    </row>
    <row r="35" spans="1:9" x14ac:dyDescent="0.2">
      <c r="H35"/>
    </row>
    <row r="36" spans="1:9" x14ac:dyDescent="0.2">
      <c r="B36" t="s">
        <v>44</v>
      </c>
    </row>
    <row r="37" spans="1:9" x14ac:dyDescent="0.2">
      <c r="B37" t="s">
        <v>45</v>
      </c>
    </row>
    <row r="38" spans="1:9" ht="26.25" thickBot="1" x14ac:dyDescent="0.4">
      <c r="B38" t="s">
        <v>46</v>
      </c>
      <c r="C38" s="41"/>
      <c r="D38" s="41"/>
      <c r="E38" s="41"/>
      <c r="F38" s="41"/>
      <c r="G38" s="41"/>
      <c r="H38" s="41"/>
      <c r="I38" s="41"/>
    </row>
  </sheetData>
  <mergeCells count="39">
    <mergeCell ref="B31:C33"/>
    <mergeCell ref="D31:E31"/>
    <mergeCell ref="F31:G31"/>
    <mergeCell ref="D32:E32"/>
    <mergeCell ref="F32:G32"/>
    <mergeCell ref="D33:E33"/>
    <mergeCell ref="F33:G33"/>
    <mergeCell ref="F29:G30"/>
    <mergeCell ref="I13:I14"/>
    <mergeCell ref="J13:J14"/>
    <mergeCell ref="B22:B23"/>
    <mergeCell ref="C22:C23"/>
    <mergeCell ref="D22:D23"/>
    <mergeCell ref="E22:E23"/>
    <mergeCell ref="F22:F23"/>
    <mergeCell ref="G22:G23"/>
    <mergeCell ref="H22:H23"/>
    <mergeCell ref="I22:I23"/>
    <mergeCell ref="C24:C26"/>
    <mergeCell ref="D24:D26"/>
    <mergeCell ref="E24:E26"/>
    <mergeCell ref="B29:C30"/>
    <mergeCell ref="D29:E30"/>
    <mergeCell ref="H4:H5"/>
    <mergeCell ref="I4:I5"/>
    <mergeCell ref="J4:J5"/>
    <mergeCell ref="B13:B14"/>
    <mergeCell ref="C13:C14"/>
    <mergeCell ref="D13:D14"/>
    <mergeCell ref="E13:E14"/>
    <mergeCell ref="F13:F14"/>
    <mergeCell ref="G13:G14"/>
    <mergeCell ref="H13:H14"/>
    <mergeCell ref="B4:B5"/>
    <mergeCell ref="C4:C5"/>
    <mergeCell ref="D4:D5"/>
    <mergeCell ref="E4:E5"/>
    <mergeCell ref="F4:F5"/>
    <mergeCell ref="G4:G5"/>
  </mergeCells>
  <pageMargins left="0.23622047244094491" right="0.23622047244094491" top="0.35433070866141736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Проф брус (2024)</vt:lpstr>
      <vt:lpstr>'Проф брус (2024)'!Область_печати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dcterms:created xsi:type="dcterms:W3CDTF">2024-12-12T03:58:10Z</dcterms:created>
  <dcterms:modified xsi:type="dcterms:W3CDTF">2025-07-18T07:35:59Z</dcterms:modified>
</cp:coreProperties>
</file>